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1580" windowHeight="8070" tabRatio="652"/>
  </bookViews>
  <sheets>
    <sheet name="Evaluasi" sheetId="1" r:id="rId1"/>
    <sheet name="Pencapaian kinerja" sheetId="2" r:id="rId2"/>
    <sheet name="Review" sheetId="10" r:id="rId3"/>
    <sheet name="Rumusan" sheetId="5" r:id="rId4"/>
    <sheet name="Usulan" sheetId="4" r:id="rId5"/>
    <sheet name="Tabel V.1" sheetId="11" r:id="rId6"/>
  </sheets>
  <definedNames>
    <definedName name="_xlnm.Print_Area" localSheetId="3">Rumusan!$A$1:$M$106</definedName>
    <definedName name="_xlnm.Print_Titles" localSheetId="0">Evaluasi!$7:$9</definedName>
    <definedName name="_xlnm.Print_Titles" localSheetId="1">'Pencapaian kinerja'!$6:$8</definedName>
    <definedName name="_xlnm.Print_Titles" localSheetId="2">Review!$7:$9</definedName>
    <definedName name="_xlnm.Print_Titles" localSheetId="3">Rumusan!$7:$9</definedName>
    <definedName name="_xlnm.Print_Titles" localSheetId="5">'Tabel V.1'!$6:$9</definedName>
    <definedName name="_xlnm.Print_Titles" localSheetId="4">Usulan!$6:$7</definedName>
  </definedNames>
  <calcPr calcId="144525"/>
</workbook>
</file>

<file path=xl/calcChain.xml><?xml version="1.0" encoding="utf-8"?>
<calcChain xmlns="http://schemas.openxmlformats.org/spreadsheetml/2006/main">
  <c r="N75" i="1" l="1"/>
  <c r="N74" i="1"/>
  <c r="N72" i="1"/>
  <c r="N71" i="1"/>
  <c r="N66" i="1"/>
  <c r="N64" i="1"/>
  <c r="N63" i="1"/>
  <c r="N60" i="1"/>
  <c r="N59" i="1"/>
  <c r="N57" i="1"/>
  <c r="N56" i="1"/>
  <c r="N55" i="1"/>
  <c r="N54" i="1"/>
  <c r="N49" i="1"/>
  <c r="N39" i="1"/>
  <c r="N38" i="1"/>
  <c r="N34" i="1"/>
  <c r="N32" i="1"/>
  <c r="N30" i="1"/>
  <c r="N28" i="1"/>
  <c r="N24" i="1"/>
  <c r="N22" i="1"/>
  <c r="N21" i="1"/>
  <c r="N18" i="1"/>
  <c r="N19" i="1"/>
</calcChain>
</file>

<file path=xl/sharedStrings.xml><?xml version="1.0" encoding="utf-8"?>
<sst xmlns="http://schemas.openxmlformats.org/spreadsheetml/2006/main" count="3106" uniqueCount="1019">
  <si>
    <t>INSTANSI : DINAS PERINDUSTRIAN, PERDAGANGAN DAN KOPERASI UMKM</t>
  </si>
  <si>
    <t>Kode</t>
  </si>
  <si>
    <t>Urusan/Bidang Urusan Pemerintahan Daerah dan Program / Kegiatan</t>
  </si>
  <si>
    <t>Indikator Kinerja Program (Outcome) Kegiatan (Output)</t>
  </si>
  <si>
    <t>Tingkat Realisasi (%)</t>
  </si>
  <si>
    <t xml:space="preserve">PENCAPAIAN KINERJA PELAYANAN SKPD </t>
  </si>
  <si>
    <t xml:space="preserve">DINAS PERINDUSTRIAN, PERDAGANGAN DAN KOPERASI UMKM </t>
  </si>
  <si>
    <t>PROVINSI/KABUPATEN/KOTA CIREBON</t>
  </si>
  <si>
    <t>No</t>
  </si>
  <si>
    <t xml:space="preserve">Indikator </t>
  </si>
  <si>
    <t>SPM/Standar Nasional</t>
  </si>
  <si>
    <t>IKK</t>
  </si>
  <si>
    <t>Target Renstra SKPD</t>
  </si>
  <si>
    <t>Proyeksi</t>
  </si>
  <si>
    <t>Realisasi Capaian</t>
  </si>
  <si>
    <t>Catatan Analisis</t>
  </si>
  <si>
    <t>NO</t>
  </si>
  <si>
    <t>Lokasi</t>
  </si>
  <si>
    <t>PROVINSI/KAB/KOTA CIREBON</t>
  </si>
  <si>
    <t xml:space="preserve">INSTANSI : DINAS PERINDUSTRIAN PERDAGANGAN DAN KOPERASI UMKM KOTA CIREBON </t>
  </si>
  <si>
    <t>PROGRAM KEGIATAN</t>
  </si>
  <si>
    <t>LOKASI</t>
  </si>
  <si>
    <t>INDIKATOR KINERJA</t>
  </si>
  <si>
    <t>BESARAN / VOLUME</t>
  </si>
  <si>
    <t>CATATAN</t>
  </si>
  <si>
    <t xml:space="preserve">Peningkatan Kualitas Kelembagaan Koperasi </t>
  </si>
  <si>
    <t xml:space="preserve">Pembinaan, Pengawasan dan Penghargaan Koperasi Berprestasi </t>
  </si>
  <si>
    <t>Pengembangan Kewirausahaan Dan Keunggulan Kompetitif  Usaha Kecil Menengah</t>
  </si>
  <si>
    <t>Pelatihan Manajemen  Pengelolan Koperasi/ KUD</t>
  </si>
  <si>
    <t xml:space="preserve">Pemantauan Pengelolaan Penggunaan Dana Pemerintah Bagi UMKM </t>
  </si>
  <si>
    <t>Monitoring dan Evaluasi Bantuan Koperasi dan UMKM</t>
  </si>
  <si>
    <t>Penyelenggaraan Promosi Produk UMKM</t>
  </si>
  <si>
    <t xml:space="preserve">Penyelenggaraan Pelatihan Kewirausahaan </t>
  </si>
  <si>
    <t xml:space="preserve">Program Pengembangan Industri Kecil dan Menengah </t>
  </si>
  <si>
    <t>Fasilitasi kerjasama kemitraan industri mikro kecil dan menengah dengan swasta</t>
  </si>
  <si>
    <t xml:space="preserve">Program Peningkatan Kemampuan Teknologi Industri </t>
  </si>
  <si>
    <t xml:space="preserve">Pembinaan Kemampuan Teknologi Industri </t>
  </si>
  <si>
    <t xml:space="preserve">Perluasan Penerapan SNI untuk mendorong daya saing industri manufaktur </t>
  </si>
  <si>
    <t xml:space="preserve">Perluasan Penerapan Standar Produk Industri Manufaktur </t>
  </si>
  <si>
    <t>Program Pengembangan Sentra-Sentra Industri Potensial</t>
  </si>
  <si>
    <t>Program Efesiensi Perdagangan Dalam Ngeri</t>
  </si>
  <si>
    <t xml:space="preserve">Sosialisasi Peningkatan Penggunaan Produk Dalam Negeri </t>
  </si>
  <si>
    <t xml:space="preserve">Pengembangan Pasar dan Distribusi Barang / Pasar </t>
  </si>
  <si>
    <t xml:space="preserve">Peningkatan Pengawasan Barang dan Jasa </t>
  </si>
  <si>
    <t>Koordinasi program pengembangan ekspor dengan instansi terkait / asosiasi/ pengusaha</t>
  </si>
  <si>
    <t xml:space="preserve">Pelayanan Administrasi Perkantoran </t>
  </si>
  <si>
    <t xml:space="preserve">Penyediaan Jasa Surat Menyurat </t>
  </si>
  <si>
    <t xml:space="preserve">Penyediaan Jasa Komunikasi, Sumber Daya Air dan Listrik </t>
  </si>
  <si>
    <t xml:space="preserve">Penyediaan Jasa Perbaikan Peralatan Kerja </t>
  </si>
  <si>
    <t xml:space="preserve">Penyediaan Alat Tulis Kantor </t>
  </si>
  <si>
    <t xml:space="preserve">Penyediaan Barang Cetakan dan Penggandaan </t>
  </si>
  <si>
    <t xml:space="preserve">Penyediaan Komponen Instalasi Listrik/ Penerangan dan Bangunan kantor </t>
  </si>
  <si>
    <t>Penyediaan Peralatan Rumah Tangga</t>
  </si>
  <si>
    <t xml:space="preserve">Penyediaan Bahan Bacaan dan Peraturan Perudang-undangan </t>
  </si>
  <si>
    <t xml:space="preserve">Penyediaan Makanan dan Minuman </t>
  </si>
  <si>
    <t>Operasional Pegawai Tidak Tetap/Honorer</t>
  </si>
  <si>
    <t xml:space="preserve">Rapat-Rapat Koordinasi dan Konsultasi ke Luar Daerah </t>
  </si>
  <si>
    <t xml:space="preserve">Peningkatan Sarana dan Parasarana Aparatur </t>
  </si>
  <si>
    <t>Pemeliharaan Rutin/Berkala Kendaraan Dinas / Operasional</t>
  </si>
  <si>
    <t xml:space="preserve">Pemeliharaan Rutin /Berkala Gedung Kantor </t>
  </si>
  <si>
    <t>Peningkatan Disiplin Aparatur</t>
  </si>
  <si>
    <t>Pengadaan Pakaian Khusus Hari-hari khusus</t>
  </si>
  <si>
    <t xml:space="preserve">Peningkatan Pengembangan Sistem Pelaporan Capaian Kinerja dan Keuangan </t>
  </si>
  <si>
    <t>Monitoring dan Evaluasi ( Monev)</t>
  </si>
  <si>
    <t>Penyusunan RKA/DPA SKPD dan perubahannya</t>
  </si>
  <si>
    <t>Program Pengembangan Kewirausahaan dan Keunggulan Kompetitif Usaha Kecil Menengah</t>
  </si>
  <si>
    <t>Program Pengembangan Sistem Pendukung Usaha Bagi Usaha Mikro Kecil Menengah</t>
  </si>
  <si>
    <t>Program Peningkatan Kualitas Kelembagaan Koperasi</t>
  </si>
  <si>
    <t>Program Pelayanan Administrasi Perkantoran</t>
  </si>
  <si>
    <t>Program Peningkatan Sarana dan Prasarana Aparatur</t>
  </si>
  <si>
    <t>Monitoring dan Evaluasi</t>
  </si>
  <si>
    <t>Program Perlindungan Konsumen dan Pengamanan Perdagangan</t>
  </si>
  <si>
    <t>Program Peningkatan dan Pengembangan Ekspor</t>
  </si>
  <si>
    <t>Program Peningkatan Efisiensi Perdagangan Dalam Negeri</t>
  </si>
  <si>
    <t>Program Pengembangan Industri Kecil dan Menengah</t>
  </si>
  <si>
    <t>Perluasan Penerapan Standar Produk Industri Manufaktur</t>
  </si>
  <si>
    <t>Program Pengembangan Sentra-sentra Industri Potensial</t>
  </si>
  <si>
    <t>-</t>
  </si>
  <si>
    <t>Penyediaan Jasa Perbaikan Peralatan Kerja</t>
  </si>
  <si>
    <t>Penyediaan Barang Cetakan dan Penggandaan</t>
  </si>
  <si>
    <t>Penyediaan Makanan dan Minuman</t>
  </si>
  <si>
    <t>Pengadaan Peralatan Gedung Kantor</t>
  </si>
  <si>
    <t>Program Peningkatan Disiplin Aparatur</t>
  </si>
  <si>
    <t>Pelatihan Manajemen Pengelolaan Koperasi/KUD</t>
  </si>
  <si>
    <t>Fasilitasi Bagi Industri Kecil dan Menengah Terhadap Pemanfaatan Sumber Daya</t>
  </si>
  <si>
    <t>Penyelenggaraan Promosi Produk Usaha Mikro Kecil Menengah</t>
  </si>
  <si>
    <t xml:space="preserve">Program Pembinaan Peningkatan Kemampuan Teknologi Industri </t>
  </si>
  <si>
    <t>Pembinaan Kemampuan Teknologi Industri</t>
  </si>
  <si>
    <t>Perluasan Penerapan SNI Untuk Mendorong Daya Saing Industri Manufaktur</t>
  </si>
  <si>
    <t>Pembinaan, Pengawasan, dan Penghargaan Koperasi Berprestasi</t>
  </si>
  <si>
    <t>Sosialisasi Peningkatan Penggunaan Produk Dalam Negeri</t>
  </si>
  <si>
    <t>Peningkatan Kemampuan Manajemen Usaha Koperasi dan Wirausahaan UMKM</t>
  </si>
  <si>
    <t>Terwujudnya peningkatan daya saing industri manufaktur melalui sosialisasi SNI dan pengujian laboratorium produk IKM</t>
  </si>
  <si>
    <t>Penyediaan Bahan Logistik Kantor</t>
  </si>
  <si>
    <t>Pengembangan Pasar dan Distribusi Barang/Produk</t>
  </si>
  <si>
    <t>Fasilitasi Kerjasama Kemitraan Industri Kecil dan Menengah dengan Swasta</t>
  </si>
  <si>
    <t>URUSAN INDUSTRI</t>
  </si>
  <si>
    <t>URUSAN KOPERASI UMKM</t>
  </si>
  <si>
    <t>Koordinasi program pengembangan ekspor dengan instansi terkait/asosiasi/pengusaha</t>
  </si>
  <si>
    <t>Kota Cirebon</t>
  </si>
  <si>
    <t>Wilayah Kota Cirebon</t>
  </si>
  <si>
    <t>sewilyah Kota Cirebon</t>
  </si>
  <si>
    <t>20 IKM</t>
  </si>
  <si>
    <t>Terlaksananya sosialisasi HAKI bagi 120 IKM Kota Cirebon dalam rangka perluasan penerapan standar produk industri manufaktur</t>
  </si>
  <si>
    <t>4 Kegiatan,120 Orang</t>
  </si>
  <si>
    <t>25 Produk</t>
  </si>
  <si>
    <t>Industri di Kota Cirebon</t>
  </si>
  <si>
    <t>Terlaksananya pameran produk IKM, promoling, promosi internet melalui CPC, dan Festival makanan etnik</t>
  </si>
  <si>
    <t>2 kali, 5 kali, 2 kali</t>
  </si>
  <si>
    <t>Pengusaha IKM di Kota Cirebon</t>
  </si>
  <si>
    <t>Terlaksananya pameran Tingkat Regional dan Nasional (Jakarta, Bandung dan Surabaya)</t>
  </si>
  <si>
    <t>Jakarta, Bandung dan Surabaya</t>
  </si>
  <si>
    <t>3 Pameran</t>
  </si>
  <si>
    <t>Pameran dan Sosialisasi Produk Dalam Negeri</t>
  </si>
  <si>
    <t>1 Kali Pameran, 1 Kali Sosialisasi</t>
  </si>
  <si>
    <t>Kota Cirebon/luar daerah</t>
  </si>
  <si>
    <t>Terpenuhinya Pemahaman Pengelola Pasar dan Terselenggaranya Sosialisasi bagi Pedagang Pasar</t>
  </si>
  <si>
    <t>2 kali Sosialisasi/Studi Banding</t>
  </si>
  <si>
    <t>Pengelola Pasar/pedagang Di Kota Cirebon</t>
  </si>
  <si>
    <t>Eksportir di Kota Cirebon</t>
  </si>
  <si>
    <t>Terselenggaranya promosi produk UMKM melalui pameran</t>
  </si>
  <si>
    <t>Pengusaha UMKM di Kota Cirebon</t>
  </si>
  <si>
    <t>Kota Cirebon/ luar daerah</t>
  </si>
  <si>
    <t>Pengurus Koperasi di Kota Cirebon</t>
  </si>
  <si>
    <t>KOTA CIREBON</t>
  </si>
  <si>
    <t xml:space="preserve">DINAS PERINDUSTRIAN, PERDAGANGAN DAN KOPERASI UMKM KOTA CIREBON </t>
  </si>
  <si>
    <t>KODE</t>
  </si>
  <si>
    <t xml:space="preserve">URUSAN /BIDANG URUSAN PEMERINTAHAN DAERAH DAN PROGRAM / KEGIATAN </t>
  </si>
  <si>
    <t xml:space="preserve">INDIKATOR KINERJA PROGRAM/ KEGIATAN </t>
  </si>
  <si>
    <t>CATATAN PENTING</t>
  </si>
  <si>
    <t xml:space="preserve">LOKASI </t>
  </si>
  <si>
    <t>TARGET CAPAIAN KINERJA</t>
  </si>
  <si>
    <t>KEBUTUHAN DANA/PAGU INDIKATIF</t>
  </si>
  <si>
    <t>SUMBER DANA</t>
  </si>
  <si>
    <t>KEBUTUHAN DANA</t>
  </si>
  <si>
    <t>URUSAN KOPERASI DAN UMKM</t>
  </si>
  <si>
    <t>APBD Kota Cirebon</t>
  </si>
  <si>
    <t>4000 UMKM</t>
  </si>
  <si>
    <t>200 UMKM</t>
  </si>
  <si>
    <t xml:space="preserve">URUSAN INDUSTRI </t>
  </si>
  <si>
    <t xml:space="preserve">Jawa Barat    dan Nasional </t>
  </si>
  <si>
    <t xml:space="preserve">Kota Cirebon   Regional       Jawa Barat    dan Nasional </t>
  </si>
  <si>
    <t>25 IKM</t>
  </si>
  <si>
    <t>URUSAN PERDAGANGAN</t>
  </si>
  <si>
    <t>Kota Cirebon dan Yogyakarta</t>
  </si>
  <si>
    <t xml:space="preserve">12 bulan </t>
  </si>
  <si>
    <t>Biaya perjalanan dinas dan uang saku harian pegawai (dalam kota dan luar kota: Jabar/Bandung, jateng/semarang, yogyakarta, lombok dan DKI)</t>
  </si>
  <si>
    <t>1 Dokumen</t>
  </si>
  <si>
    <t>Kepala Dinas Perindustrian Perdagangan Dan Koperasi UMKM</t>
  </si>
  <si>
    <t>3 kali pameran</t>
  </si>
  <si>
    <t>40 UMKM</t>
  </si>
  <si>
    <t>Fasilitasi penyelesaian permasalahan‑permasalahan pengaduan konsumen</t>
  </si>
  <si>
    <t>Penyediaan Jasa Kebersihan Kantor</t>
  </si>
  <si>
    <t>Penyediaan Jasa Pengamanan Kantor</t>
  </si>
  <si>
    <t>Pengadaan pakaian dinas beserta perlengkapannya</t>
  </si>
  <si>
    <t>Penyediaan Jasa Pemeliharaan dan Perizinan Kendaraan Dinas/Operasional</t>
  </si>
  <si>
    <t xml:space="preserve">Terbayarnya tenaga honorer </t>
  </si>
  <si>
    <t>Catatan Penting</t>
  </si>
  <si>
    <t>1 paket</t>
  </si>
  <si>
    <t>30 IKM</t>
  </si>
  <si>
    <t>2</t>
  </si>
  <si>
    <t>06</t>
  </si>
  <si>
    <t>01</t>
  </si>
  <si>
    <t>Urusan Wajib</t>
  </si>
  <si>
    <t>Koperasi dan UMKM</t>
  </si>
  <si>
    <t>Penyelenggaraan pelatihan kewirausahaan</t>
  </si>
  <si>
    <t>Pelatihan manajemen pengelolaan koperasi/KUD</t>
  </si>
  <si>
    <t>Pemantauan pengelolaan penggunaan dana pemerintah bagi usaha mikro kecil menengah</t>
  </si>
  <si>
    <t>Penyelenggaraan promosi produk usaha mikro kecil menengah</t>
  </si>
  <si>
    <t>Pembinaan, pengawasan dan penghargaan koperasi berprestasi</t>
  </si>
  <si>
    <t>Urusan Pilihan</t>
  </si>
  <si>
    <t>Perindustrian</t>
  </si>
  <si>
    <t>Fasilitasi bagi industri kecil dan menengah terhadap pemanfaatan sumber daya</t>
  </si>
  <si>
    <t>Fasilitas kerjasama kemitraan industri mikro,kecil dan menengah dengan swasta</t>
  </si>
  <si>
    <t>Program Peningkatan Kemampuan Teknologi Industri</t>
  </si>
  <si>
    <t>Pembinaan kemampuan teknologi industri</t>
  </si>
  <si>
    <t>Perdagangan</t>
  </si>
  <si>
    <t>Peningkatan pengawasan peredaran barang dan jasa</t>
  </si>
  <si>
    <t>Pengembangan pasar dan distribusi barang/produk</t>
  </si>
  <si>
    <t>Sosialisasi peningkatan penggunaan produk dalam negri</t>
  </si>
  <si>
    <t>Penyediaan jasa surat menyurat</t>
  </si>
  <si>
    <t>Penyediaan jasa komunikasi, sumber daya air dan listrik</t>
  </si>
  <si>
    <t>Penyediaan jasa perbaikan peralatan kerja</t>
  </si>
  <si>
    <t>Penyediaan alat tulis kantor</t>
  </si>
  <si>
    <t>Penyediaan barang cetakan dan penggandaan</t>
  </si>
  <si>
    <t>Penyediaan komponen instalasi listrik/penerangan bangunan kantor</t>
  </si>
  <si>
    <t>Penyediaan bahan bacaan dan peraturan perundang-undangan</t>
  </si>
  <si>
    <t>Penyediaan makanan dan minuman</t>
  </si>
  <si>
    <t>Rapat-rapat koordinasi dan konsultasi ke luar daerah</t>
  </si>
  <si>
    <t>Operasional Pegawai Tidak Tetap / Honorer</t>
  </si>
  <si>
    <t>Pengadaan perlengkapan gedung kantor</t>
  </si>
  <si>
    <t>Pengadaan peralatan gedung kantor</t>
  </si>
  <si>
    <t>Pemeliharaan rutin/berkala gedung kantor</t>
  </si>
  <si>
    <t>Pemeliharaan rutin/berkala kendaraan dinas/operasional</t>
  </si>
  <si>
    <t>Program Peningkatan disiplin Aparatur</t>
  </si>
  <si>
    <t>Pengadaan pakaian khusus hari-hari tertentu</t>
  </si>
  <si>
    <t>Program Peningkatan Pengembangan Sistem Pelaporan Capaian Kinerja dan Keuangan</t>
  </si>
  <si>
    <t>Penyusunan RKA / DPA SKPD dan Perubahannya</t>
  </si>
  <si>
    <t>Program Pembentukan lembaga ekonomi mikro berbasis masjid untuk keluarga miskin</t>
  </si>
  <si>
    <t>50 Koperasi</t>
  </si>
  <si>
    <t>Terlaksananya Kegiatan Promosi Keliling, Kegiatan Pameran Baik dalam maupun Luar Daerah, Promosi dan Pemasaran melalui Website dan Pemutakhiran Data IKM</t>
  </si>
  <si>
    <t>Terfasilitasinya 12 Pelatihan dan Penyuluhan bagi 100 IKM</t>
  </si>
  <si>
    <t>Fasilitasi penyelesaian permasalahan-permasalahan pengaduan</t>
  </si>
  <si>
    <t>Operasional Badan Penyelesaian Sengketa Konsumen (BPSK) yaitu sebanyak 90 Penyelesaian sengketa</t>
  </si>
  <si>
    <t>Terpantaunya harga, peredaran dan pengawasan barang serta sosialisasi tentang peraturan -peraturan yang berlaku</t>
  </si>
  <si>
    <t>Meningkatkan kesempatan jual komoditi produk lokal terhadap pasar luar negeri, informasi dan data mengenai program pengembangan ekspor di Kota Cirebon dan mendapatkan buyer di luar negeri</t>
  </si>
  <si>
    <t>Terfasilitasiinya pemahaman pengelola pasar dan terselenggaranya sosialisasi bagi pedagang pasar</t>
  </si>
  <si>
    <t>Penyediaan jasa pemeliharaan dan perizinan kendaraan Dinas/Operasional</t>
  </si>
  <si>
    <t>Penyediaan Jasa kebersihan kantor</t>
  </si>
  <si>
    <t>Tersedianya seperangkat alat tulis kantor sebanyak 59 Jenis</t>
  </si>
  <si>
    <t>Tersedianya barang cetakan dan penggandaan yaitu kop surat, amplop, spanduk, leaflet, baliho,  cetak foto, sertifikat, banner dan foto copy</t>
  </si>
  <si>
    <t>Tersedianya komponen instalasi listrik/penerangan bangunan kantor : lampu, test pen, stop kontak, skaklar, dll</t>
  </si>
  <si>
    <t>Penyediaan bahan logistik kantor</t>
  </si>
  <si>
    <t>Tersediannya isi ulang Tabung Gas 12 Kg selama 12 bulan</t>
  </si>
  <si>
    <t>Tersediannya makanan dan minuman (mamin pegawai, mamin rapat dan mamin tamu ) selama 12 bulan</t>
  </si>
  <si>
    <t>Terpeliharanya gedung kantor Disperindagkop UMKM Kota Cirebon</t>
  </si>
  <si>
    <t>Penyediaan jasa pengamanan kantor</t>
  </si>
  <si>
    <t>Tersediannya pegawai honorarium 1 (satu) orang PTT pendidikan SD</t>
  </si>
  <si>
    <t>Pembangunan gedung kantor</t>
  </si>
  <si>
    <t>Tersediannya pakaian dinas dan perlengkapannya untuk 58 pegawai</t>
  </si>
  <si>
    <t>Tersediannya pakaian khusus hari-hari tertentu untuk 58 pegawai</t>
  </si>
  <si>
    <t>Tersedianya Dokumen Monitoring dan Evaluasi (1 Dokumen)</t>
  </si>
  <si>
    <t>TABEL 2.1</t>
  </si>
  <si>
    <t>JUMLAH</t>
  </si>
  <si>
    <t>TABEL 2.2</t>
  </si>
  <si>
    <t xml:space="preserve">Program pengembangan sistem pendukung usaha bagi UMKM </t>
  </si>
  <si>
    <t xml:space="preserve">120 Koperasi </t>
  </si>
  <si>
    <t>Terlaksananya pembinaan teknis bidang organisasi, administrasi, manajemen dan usaha koperasi. Melalui penyuluhan perkoperasian 1 kali, Pameran dalam rangka HARKOP  1 kali, penilaian koperasi berprestasi 1 kali, pemeringkatan koperasi 1 kali dan bimtek 5 kali</t>
  </si>
  <si>
    <t>Terselenggaranya pelatihan manajemen pengelolaan koperasi/KUD 3 kali pelatihan 300 KUMKM</t>
  </si>
  <si>
    <t>245 koperasi</t>
  </si>
  <si>
    <t>Terpantaunya pengelolaan pengguanaan dana pemerintah bagi UMKM : 4 kali monitoring</t>
  </si>
  <si>
    <t>70 UMKM</t>
  </si>
  <si>
    <t>120 UMKM</t>
  </si>
  <si>
    <t>Terlaksananya kegiatan promosi produk UMKM 2 kali pameran lokal atau regional</t>
  </si>
  <si>
    <t>Terselenggaranya pelatihan kewirausahaan 2 kali pelatihan sebanyak 500 UMKM</t>
  </si>
  <si>
    <t>90 UMKM</t>
  </si>
  <si>
    <t>110 UMKM</t>
  </si>
  <si>
    <t xml:space="preserve">Fasilitasi bagi Industri Kecil dan Menengah terhadap pemanfaatan Sumber daya </t>
  </si>
  <si>
    <t xml:space="preserve">1. Meningkatnya pengenalan dan penjualan produk Ilmea Kota Cirebon sebanyak 325 IKM melalui : 2 kali pameran  regional &amp; 3 Kali Pameran Nasional ( Jakarta, Semarang &amp; Surbaya). </t>
  </si>
  <si>
    <t>2. Terfasilitasinya Penunjang Pemasran Produk IKM Kota Cirebon sebanyak 200 IKM (HAKI, HALAL, BARCODE, dll..)</t>
  </si>
  <si>
    <t>40 IKM</t>
  </si>
  <si>
    <t>12 IKM</t>
  </si>
  <si>
    <t xml:space="preserve">Berkembangnya pemasaran  produk IKAHH Kota Cirebon sebanyak 125 IKM melalui  : </t>
  </si>
  <si>
    <t xml:space="preserve">1. pameran lokal </t>
  </si>
  <si>
    <t xml:space="preserve">2. pemasaran melalui    website </t>
  </si>
  <si>
    <t>3. Pameran Regional</t>
  </si>
  <si>
    <t>4. Pameran Nasional</t>
  </si>
  <si>
    <t>5. Promosi keliling</t>
  </si>
  <si>
    <t>6. Outlet Pemasaran</t>
  </si>
  <si>
    <t>2 Kali</t>
  </si>
  <si>
    <t>1 Th</t>
  </si>
  <si>
    <t>2 kali</t>
  </si>
  <si>
    <t xml:space="preserve">3 kali </t>
  </si>
  <si>
    <t>5 Kali</t>
  </si>
  <si>
    <t>1 Outlet</t>
  </si>
  <si>
    <t>Berjalannya usaha IKM,Meningkatnya  pengembangan  dan layanan teknologi  Industridan Tersosialisasinya SNI sebanyak 750 IKM</t>
  </si>
  <si>
    <t xml:space="preserve">1. Pelatihan di gedung UPL </t>
  </si>
  <si>
    <t>2. Pelatihan di Balai Pengembangan Industri</t>
  </si>
  <si>
    <t>3. Pembinaan langsung ke IKM</t>
  </si>
  <si>
    <t>4. Konsultasi Pembinaan dan Pengembangan IKM ke Dinas Perindag Propinsi Jabar dan Kementrian Perindustrian</t>
  </si>
  <si>
    <t>150 IKM</t>
  </si>
  <si>
    <t>100 IKM</t>
  </si>
  <si>
    <t>12 kali</t>
  </si>
  <si>
    <t xml:space="preserve">Melaksanakan sosialisasi SNI kepada pelaku industry di Kota Cirebon (orang atau IKM)  </t>
  </si>
  <si>
    <t>45 IKM</t>
  </si>
  <si>
    <t>50 IKM</t>
  </si>
  <si>
    <t>Melaksanakan penerapan standar produk  industry manufaktur  pada IKM Di Kota Cirebon  sebanyak 200 IKM.</t>
  </si>
  <si>
    <t>Terbentuknya sentra industri Kecil di Kota Cirebon sebanyak 10 sentra, tersedianya data informasi bagi 500 IKM dan Meningkatnya Kegiatan Dekranasda Kota Cirebon .</t>
  </si>
  <si>
    <t>100 IKM, 2 Sentra, 2 kali Pameran dan 2 Kali Raker</t>
  </si>
  <si>
    <t>Meningkatnya penggunaan produk dalam negeri 25 %, pameran 2 kali, dan sosialisasi 1kali</t>
  </si>
  <si>
    <t>pameran 2 kali, sosialisasi 1 kali</t>
  </si>
  <si>
    <t>Menjaga  stabilitas  harga kebutuhan  pokok masyarakat , peningkatan, pemahaman dan pengelolaan pasar : 1 kali operasi pasar, 1kali pembinaan 1 kali Sosialisasi</t>
  </si>
  <si>
    <t>operasi pasar 1 kali, Pembinaan 1 kali dan sosialisasi 1 kali</t>
  </si>
  <si>
    <t>Terawasinya harga barang Kepokmas dan lancarnya distribusi barang, Monitoring : 48 kali, Sosialisasi 1 kali, dan Pengawasan 6 kali</t>
  </si>
  <si>
    <t>Monitoring harga 48 kali, sosialisasi 1 kali pengawasan barang 1 kali</t>
  </si>
  <si>
    <t>Menyelesaikan sidang sengketa konsumen dengan pelaku usaha  melalui BPSK : 48 kali sidang / tahun, dan study banding 1 kali</t>
  </si>
  <si>
    <t>48 kali sidang, study banding 1 kali</t>
  </si>
  <si>
    <t xml:space="preserve">Pelaku Usaha mengetahui  prosedur pembuatan dokumen  eksport Import  serta dapat mengaplikasikan  SKA secara online </t>
  </si>
  <si>
    <t>23 Eksportir dan 7 Importir</t>
  </si>
  <si>
    <t>Rapat koordinasi dalam mengembangkan ekspor dengan instansi terkait/asosiasi/pengusaha</t>
  </si>
  <si>
    <t>120 rapat koordinasi/ sosialisasi</t>
  </si>
  <si>
    <t>10 sosialisasi</t>
  </si>
  <si>
    <t>Terpenuhinya benda pos (materai, perangko)</t>
  </si>
  <si>
    <t>300 materai 250 perangko</t>
  </si>
  <si>
    <t>Terpenuhinya rekening pembayaran Listrik Telepon dan PAM</t>
  </si>
  <si>
    <t>Listrik, telepon, dan air</t>
  </si>
  <si>
    <t>Tepenuhinya petugas kebersihan</t>
  </si>
  <si>
    <t>3 petugas</t>
  </si>
  <si>
    <t>Terpeliharanya peralatan kerja</t>
  </si>
  <si>
    <t>20 Printer23Laptop20komputer</t>
  </si>
  <si>
    <t>TersediahnyATK</t>
  </si>
  <si>
    <t>Tersedianya ATK</t>
  </si>
  <si>
    <t>65 Jenis</t>
  </si>
  <si>
    <t>Tersedianya barang cetakan dan penggandaan</t>
  </si>
  <si>
    <t>20 jenis</t>
  </si>
  <si>
    <t>Tersedianya komponen instalasi listrik dan penerangan bangunan kantor</t>
  </si>
  <si>
    <t>15 jenis</t>
  </si>
  <si>
    <t>Tersedianya peralatan rumah tangga</t>
  </si>
  <si>
    <t>Tersedianya bahan bacaan dan peraturan perundangan-undangan</t>
  </si>
  <si>
    <t>6 Surat Kabar 1 Paket peraturan UU</t>
  </si>
  <si>
    <t>7 Surat Kabar 1 Paket peraturan UU</t>
  </si>
  <si>
    <t>Tersedianya mamin tamu, mamin rapat harian pegawai</t>
  </si>
  <si>
    <t>60 orang</t>
  </si>
  <si>
    <t>Tersedianya tabung gas</t>
  </si>
  <si>
    <t>2 tabung gas 12 kg</t>
  </si>
  <si>
    <t>Terselesaikannya surat perpanjangan Kendaraan Dinas</t>
  </si>
  <si>
    <t>7 mobil 40 motor</t>
  </si>
  <si>
    <t>20 Jt</t>
  </si>
  <si>
    <t>1 orang</t>
  </si>
  <si>
    <t>Terpenuhinya biaya perjalanan dinas</t>
  </si>
  <si>
    <t>350 jt</t>
  </si>
  <si>
    <t>250 berkas</t>
  </si>
  <si>
    <t>Terpenuhinya petugas keamanan kantor</t>
  </si>
  <si>
    <t>3 orang</t>
  </si>
  <si>
    <t>4 orang</t>
  </si>
  <si>
    <t>Terpenuhinya peralatan gedung kantor</t>
  </si>
  <si>
    <t>Terpeliharanya kendaraan dinas operasional</t>
  </si>
  <si>
    <t>Terpeliharanya peralatan gedung kantor</t>
  </si>
  <si>
    <t>Terpeliharanya gedung kantor</t>
  </si>
  <si>
    <t>250 Jt</t>
  </si>
  <si>
    <t>Terpenuhinya perlengkapan kantor</t>
  </si>
  <si>
    <t>pengadaan Kendaraan dinas/operasional</t>
  </si>
  <si>
    <t>3 motor 1 mobil</t>
  </si>
  <si>
    <t>Terpenuhinya pakaian olah raga</t>
  </si>
  <si>
    <t>70 orang</t>
  </si>
  <si>
    <t>Terpenuhinya pakaian dinas harian pegawai</t>
  </si>
  <si>
    <t>Tersusunya dokumen Monev</t>
  </si>
  <si>
    <t>1 dokumen</t>
  </si>
  <si>
    <t>2 dokumen</t>
  </si>
  <si>
    <t>Tersusunya dokumen RKA/DPA dan DPPA</t>
  </si>
  <si>
    <t>Tabel V.1</t>
  </si>
  <si>
    <t>Dinas Perindustrian, Perdagangan dan Koperasi UMKM</t>
  </si>
  <si>
    <t>Program dan Kegiatan</t>
  </si>
  <si>
    <t>Indikator Kinerja Program (Outcome) dan kegiatan (output)</t>
  </si>
  <si>
    <t>Kondisi kinerja pada akhir periode Renstra SKPD</t>
  </si>
  <si>
    <t>Target</t>
  </si>
  <si>
    <t>Rp</t>
  </si>
  <si>
    <t>07</t>
  </si>
  <si>
    <t>15</t>
  </si>
  <si>
    <t>Program Peningkatan Kapasitas Iptek Sistem Produksi</t>
  </si>
  <si>
    <t>Peningkatan  pemahaman IKM  Kota Cirebon  terhadap system Teknologi Industri sebanyak 150 IKM</t>
  </si>
  <si>
    <t>75 Juta</t>
  </si>
  <si>
    <t>80 Juta</t>
  </si>
  <si>
    <t>05</t>
  </si>
  <si>
    <t xml:space="preserve">Pengembangan Sistem Inovasi teknologi Industri </t>
  </si>
  <si>
    <t>Meningkatnya  pemahaman IKM  Kota Cirebon  terhadap system Teknologi Industri sebanyak 150 IKM</t>
  </si>
  <si>
    <t>16</t>
  </si>
  <si>
    <t xml:space="preserve">Peningkatan pengenalan, penjualan dan pemasaran produk IKM sebanyak  250 IKM melalui : </t>
  </si>
  <si>
    <t>1.150 Juta</t>
  </si>
  <si>
    <t>5.750 Juta</t>
  </si>
  <si>
    <t>1. pameran</t>
  </si>
  <si>
    <t>11 Kali</t>
  </si>
  <si>
    <t>2. website</t>
  </si>
  <si>
    <t xml:space="preserve">3. promosi keliling, </t>
  </si>
  <si>
    <t>100 Juta</t>
  </si>
  <si>
    <t>115 Juta</t>
  </si>
  <si>
    <t>120 Juta</t>
  </si>
  <si>
    <t>14 IKM</t>
  </si>
  <si>
    <t>Fasilitasi kerjasama kemitraan industri mikro, kecil dan menengah dengan swasta</t>
  </si>
  <si>
    <t>25  IKM</t>
  </si>
  <si>
    <t>800 Juta</t>
  </si>
  <si>
    <t>4000 Juta</t>
  </si>
  <si>
    <t>17</t>
  </si>
  <si>
    <t xml:space="preserve">Peningkatan kemampuan teknologi industri kota Cirebon sebanyak 750 IKM  melalui : </t>
  </si>
  <si>
    <t>700 Juta</t>
  </si>
  <si>
    <t>2905 Juta</t>
  </si>
  <si>
    <t>550 Juta</t>
  </si>
  <si>
    <t>2750 Juta</t>
  </si>
  <si>
    <t>750 IKM</t>
  </si>
  <si>
    <t>500 IKM</t>
  </si>
  <si>
    <t>60 kali</t>
  </si>
  <si>
    <t>02</t>
  </si>
  <si>
    <t>Pengembangan dan pelayanan  teknologi industri</t>
  </si>
  <si>
    <t>Meningkatnya  pengembangan  dan layanan teknologi  Industri  pada Industri Kecil Kota Cirebon melalui UPL sebanyak 250 IKM</t>
  </si>
  <si>
    <t>03</t>
  </si>
  <si>
    <t>Perluasan penerapan SNI untuk mendorong daya saing industri manufaktur</t>
  </si>
  <si>
    <t>50 Juta</t>
  </si>
  <si>
    <t>55 Juta</t>
  </si>
  <si>
    <t>04</t>
  </si>
  <si>
    <t>Perluasan penerapan standar produk industri manufaktur</t>
  </si>
  <si>
    <t>19</t>
  </si>
  <si>
    <t>185 Juta</t>
  </si>
  <si>
    <t>100 IKM, 10 Sentra, 10 kali Pameran dan 10 Kali Raker</t>
  </si>
  <si>
    <t>945 juta</t>
  </si>
  <si>
    <t>Penyediaan sarana informasi  yang dapat di akses masyarakat</t>
  </si>
  <si>
    <t>Adanya data  informasi dan bertambahnya Sentra Industri Kecil sebanyak 500 IKM dan 10 Sentra Industri Kecil</t>
  </si>
  <si>
    <t>500 IKM, 2 Sentra</t>
  </si>
  <si>
    <t>110 Juta</t>
  </si>
  <si>
    <t>500 IKM, 10 Sentra</t>
  </si>
  <si>
    <t>Promosi Pmasaran Industri Kecil Menengah</t>
  </si>
  <si>
    <t xml:space="preserve">Meningkatnya  pemasaran IKM Kota Cirebon melalui kegiatan pameran  sebanyak 2 kali pameran </t>
  </si>
  <si>
    <t>2 kali Pameran dan 2 Kali Raker</t>
  </si>
  <si>
    <t>85 Juta</t>
  </si>
  <si>
    <t>Program perlindungan konsumen dan pengamanan perdagangan</t>
  </si>
  <si>
    <t>Terfasilitasinya pengaduan konsumen dan pengawasan harga kepokmas serta lancarnya distribusi barang</t>
  </si>
  <si>
    <t>48 kali sidang 48 monitoring kali 6 kali penawasan</t>
  </si>
  <si>
    <t>2210,1jt</t>
  </si>
  <si>
    <t>3,2 milyard</t>
  </si>
  <si>
    <t>Fasilitasi penyelesaian permasalahan- permasalahan pengaduan konsumen</t>
  </si>
  <si>
    <t>882.5 jt</t>
  </si>
  <si>
    <t>4,2 milyard</t>
  </si>
  <si>
    <t>Peningkatan pengawasan  peredaran  barang dan jasa</t>
  </si>
  <si>
    <t>247.6 jt</t>
  </si>
  <si>
    <t>1 milyar</t>
  </si>
  <si>
    <t>Program Peningkatan efesiensi perdagangan dalam negeri</t>
  </si>
  <si>
    <t>Peningkatan penggunaan produk dalam negeri dan stbilnya harga sehingga menekan nilai inflasi</t>
  </si>
  <si>
    <t>559,4 jt</t>
  </si>
  <si>
    <t>6 milyar</t>
  </si>
  <si>
    <t>Penyempurnaan Perangkat Peraturan, Kebijakan dan Pelaksanaan Operasional</t>
  </si>
  <si>
    <t>Terciptanya kepastian hukum kepada pelaku usaha : 2 dokumen revisi perda 4&amp;5 tahun 2008</t>
  </si>
  <si>
    <t>100 jt</t>
  </si>
  <si>
    <t>Sosialisasi peningkatan penggunaan produk dalam negeri</t>
  </si>
  <si>
    <t>209.1 jt</t>
  </si>
  <si>
    <t>Pengembangan pasar dan distribusi  barang/produk</t>
  </si>
  <si>
    <t>350.3 jt</t>
  </si>
  <si>
    <t>5 milyar</t>
  </si>
  <si>
    <t xml:space="preserve">Peningkatan sistem dan jaringan informasi perdagangan </t>
  </si>
  <si>
    <t>Meningkatnya sistem jaringan informasi pasar : media elektronik 2 bln, media cetak 48 kali</t>
  </si>
  <si>
    <t>Informasi harga ke media eletronik 2 bulan, media cetak 48 kali</t>
  </si>
  <si>
    <t>200 jt</t>
  </si>
  <si>
    <t>150 jt</t>
  </si>
  <si>
    <t>Program Pembinaan Pedagang Kaki Lima dan Asongan</t>
  </si>
  <si>
    <t>Rasio  Jumlah PKL yang menempati lokasi di luar ketentuan 40% dari 3.800 PKL yang ada</t>
  </si>
  <si>
    <t>480 jt</t>
  </si>
  <si>
    <t>2500 Jt</t>
  </si>
  <si>
    <t xml:space="preserve">Penataan tempat berusaha bagi pedagang kaki lima </t>
  </si>
  <si>
    <t>Tertatanya PKL sebanyak 3.800 PKL/ 15 Ha</t>
  </si>
  <si>
    <t>3%/ 15 ha</t>
  </si>
  <si>
    <t>140 jt</t>
  </si>
  <si>
    <t xml:space="preserve">Pengawasan mutu dagangan pedagang kaki lima </t>
  </si>
  <si>
    <t>Terawasinya Mutu Dagang PKL sebanyak 3.800 PKL</t>
  </si>
  <si>
    <t>3%/ 3.800 PKL</t>
  </si>
  <si>
    <t>09</t>
  </si>
  <si>
    <t xml:space="preserve">Pendataan Pedagang Kaki Lima </t>
  </si>
  <si>
    <t>Data PKL ssebanyak 3.800 PKL</t>
  </si>
  <si>
    <t>Meningkatnya nilai ekspor dan berkembangnya produk ekspor</t>
  </si>
  <si>
    <t xml:space="preserve"> 10,4 juta (USD)</t>
  </si>
  <si>
    <t>460 jt</t>
  </si>
  <si>
    <t xml:space="preserve"> 11 juta (USD)</t>
  </si>
  <si>
    <t>2645 jt</t>
  </si>
  <si>
    <t>Sosialisasi kebijakan penyederhanaan  prosedur dan Dokumen Eksport Import</t>
  </si>
  <si>
    <t>25 Eksportir dan 10 Importir</t>
  </si>
  <si>
    <t>275 juta</t>
  </si>
  <si>
    <t>12</t>
  </si>
  <si>
    <t>Pembangunan promosi perdagangan internasional</t>
  </si>
  <si>
    <t xml:space="preserve">Terpenuhinya  pameran Nasional dan Internasional, 3 kali pameran </t>
  </si>
  <si>
    <t>250 jt</t>
  </si>
  <si>
    <t>2 kali pameran</t>
  </si>
  <si>
    <t>300 jt</t>
  </si>
  <si>
    <t>400 jt</t>
  </si>
  <si>
    <t>1,750 jt</t>
  </si>
  <si>
    <t>Pengembangan informasi peluang pasar perdagangan luar negeri</t>
  </si>
  <si>
    <t xml:space="preserve">Meningkatnya informasi peluang pasar perdagangan luar negeri:  1 kali sosialisai </t>
  </si>
  <si>
    <t>1 kali sosialisasi</t>
  </si>
  <si>
    <t>35 jt</t>
  </si>
  <si>
    <t>08</t>
  </si>
  <si>
    <t xml:space="preserve">Membangun jejaring dengan eksportir </t>
  </si>
  <si>
    <t>Terciptanya jaringan  pelaku usaha lokal  dengan Eksportir</t>
  </si>
  <si>
    <t>40 jt</t>
  </si>
  <si>
    <t>Program Peningkatan Kerjasama Perdagangan Internasional</t>
  </si>
  <si>
    <t>Meningkatnya kerjasama perdagangan internasional (1 kerjasama pada tahun 2018)</t>
  </si>
  <si>
    <t>1 kerjasama</t>
  </si>
  <si>
    <t>Koordinasi pengelolaan isu-isu perdagangan internasional</t>
  </si>
  <si>
    <t>Sosialisasi kerjasama perdagangan internasional</t>
  </si>
  <si>
    <t>20 pelaku usaha</t>
  </si>
  <si>
    <t>Meningkatnya pelayanan administrasi perkatoran</t>
  </si>
  <si>
    <t>Kegiatan Penyediaan Jasa Surat Menyurat</t>
  </si>
  <si>
    <t>4 jt</t>
  </si>
  <si>
    <t>Kegiatan Penyediaan Jasa Komunikasi, Sumber Daya Air dan Listrik</t>
  </si>
  <si>
    <t>Penyediaan Jasa Jaminan Barang Milik Daerah</t>
  </si>
  <si>
    <t>Terjaminnya kendaraan dinas roda empat</t>
  </si>
  <si>
    <t>7 mobil</t>
  </si>
  <si>
    <t>30 jt</t>
  </si>
  <si>
    <t>25 Jt</t>
  </si>
  <si>
    <t>Kegiatan Penyediaan Jasa Kebersihan Kantor</t>
  </si>
  <si>
    <t>3petugas</t>
  </si>
  <si>
    <t>60 jt</t>
  </si>
  <si>
    <t>4 petugas</t>
  </si>
  <si>
    <t>30 Jt</t>
  </si>
  <si>
    <t>10</t>
  </si>
  <si>
    <t>Penyediaan Alat Tulis Kantor</t>
  </si>
  <si>
    <t>60 Jt</t>
  </si>
  <si>
    <t>65 Jt</t>
  </si>
  <si>
    <t>70 Jt</t>
  </si>
  <si>
    <t>75 Jt</t>
  </si>
  <si>
    <t>11</t>
  </si>
  <si>
    <t>Penyediaan Komponen Instalasi Listrik/Penerangan Bangunan Kantor</t>
  </si>
  <si>
    <t>10 jt</t>
  </si>
  <si>
    <t>15 jt</t>
  </si>
  <si>
    <t>14</t>
  </si>
  <si>
    <t>20 jt</t>
  </si>
  <si>
    <t>25 jt</t>
  </si>
  <si>
    <t>Penyediaan Bahan Bacaan dan Peraturan Perundang-Undangan</t>
  </si>
  <si>
    <t>5 Jt</t>
  </si>
  <si>
    <t>50 Jt</t>
  </si>
  <si>
    <t>55 Jt</t>
  </si>
  <si>
    <t>18</t>
  </si>
  <si>
    <t>Rapat-Rapat Koordinasi dan Konsultasi Ke Luar Daerah</t>
  </si>
  <si>
    <t>300 berkas</t>
  </si>
  <si>
    <t>350 berkas</t>
  </si>
  <si>
    <t>500 Jt</t>
  </si>
  <si>
    <t>20</t>
  </si>
  <si>
    <t xml:space="preserve">Meningkatnya sarana dan prasarana kantor </t>
  </si>
  <si>
    <t>70 jt</t>
  </si>
  <si>
    <t>90 jt</t>
  </si>
  <si>
    <t>Pembangunan Gedung Kantor</t>
  </si>
  <si>
    <t>3 set</t>
  </si>
  <si>
    <t>22 Jt</t>
  </si>
  <si>
    <t>Terpenuhinya kendaraan dinas</t>
  </si>
  <si>
    <t>22</t>
  </si>
  <si>
    <t>200 Jt</t>
  </si>
  <si>
    <t>24</t>
  </si>
  <si>
    <t>26</t>
  </si>
  <si>
    <t>Pemeliharaan rutin/berkala perlengkapan gedung kantor</t>
  </si>
  <si>
    <t>Terpeliharanya perlengkapan gedung kantor</t>
  </si>
  <si>
    <t>50 jt</t>
  </si>
  <si>
    <t>28</t>
  </si>
  <si>
    <t>Pemeliharaan rutin/berkala peralatan gedung kantor</t>
  </si>
  <si>
    <t>Meningkatnya disiplin aparatur</t>
  </si>
  <si>
    <t>120 orang</t>
  </si>
  <si>
    <t>125 jt</t>
  </si>
  <si>
    <t>140 orang</t>
  </si>
  <si>
    <t>130 jt</t>
  </si>
  <si>
    <t>Meningkatnya sistem pelaporan capaian kinerja dan keuangan</t>
  </si>
  <si>
    <t>4 dokumen</t>
  </si>
  <si>
    <t>3 dokumen</t>
  </si>
  <si>
    <t>80 jt</t>
  </si>
  <si>
    <t>85 jt</t>
  </si>
  <si>
    <t>Penyusunan Renstra SKPD</t>
  </si>
  <si>
    <t>Tersusunya dokumen renstra</t>
  </si>
  <si>
    <t>Pelaporan Kinerja Pegawai Tidak Tetap</t>
  </si>
  <si>
    <t>Terpenuhinya pegawai tidak tetap</t>
  </si>
  <si>
    <t>16 Jt</t>
  </si>
  <si>
    <t>1</t>
  </si>
  <si>
    <t>35 Jt</t>
  </si>
  <si>
    <t xml:space="preserve">Program penciptaan iklim usaha Usaha Kecil Menengah yang kondusif </t>
  </si>
  <si>
    <t>Dokumen kebijakan : 2 dokumen, 3 kali sosialisasi, temu usaha 4 kali</t>
  </si>
  <si>
    <t>1 kali / 230 UMKM</t>
  </si>
  <si>
    <t>685 jt</t>
  </si>
  <si>
    <t>810 jt</t>
  </si>
  <si>
    <t>1 kali / 265 UMKM</t>
  </si>
  <si>
    <t>Penyusunan kebijakan tentang usaha kecil menengah</t>
  </si>
  <si>
    <t>Tersusunya dokumen kebijakan UMKM : 1 dokumen</t>
  </si>
  <si>
    <t>Sosialisasi kebijakan tentang usaha kecil menengah</t>
  </si>
  <si>
    <t>Terselenggaranya Sosialisasi kebijakan UMKM : 3 kali sosialisai kepada 150 UMKM</t>
  </si>
  <si>
    <t>1 kali / 150 UMKM</t>
  </si>
  <si>
    <t>Perencanaan koordinasi dan pengembangan usaha kecil menengah</t>
  </si>
  <si>
    <t xml:space="preserve">Meningkanya pengembangan usaha bagi UMKM : Temu usaha 4 kali </t>
  </si>
  <si>
    <t>50 UMKM</t>
  </si>
  <si>
    <t>175 jt</t>
  </si>
  <si>
    <t>55 UMKM</t>
  </si>
  <si>
    <t>60 UMKM</t>
  </si>
  <si>
    <t>235 jt</t>
  </si>
  <si>
    <t>75 UMKM</t>
  </si>
  <si>
    <t>Fasilitasi pengembangan UKM</t>
  </si>
  <si>
    <t>Terfasilitasinya pengembangan usaha agi UMKM : 3 kali sosialisasi</t>
  </si>
  <si>
    <t>25 UMKM</t>
  </si>
  <si>
    <t>135 jt</t>
  </si>
  <si>
    <t>Program pengembangan kewirausahaan dan keunggulan kompetitif UKM</t>
  </si>
  <si>
    <t>Meningkatnya kemitaraan, dan berwirausaha dalam manajemen usaha Jumlah KUMKM yang dibina 455 orang</t>
  </si>
  <si>
    <t>455 KUMKM</t>
  </si>
  <si>
    <t>395 KUMKM</t>
  </si>
  <si>
    <t>540 jt</t>
  </si>
  <si>
    <t>610 jt</t>
  </si>
  <si>
    <t>Memfasilitasi peningkatan kemitraan usaha bagi usaha mikro kecil menengah</t>
  </si>
  <si>
    <t>Meningkatnya kemitaraan usaha bagi UMKM sebanyak : 225 UMKM</t>
  </si>
  <si>
    <t>45 UMKM</t>
  </si>
  <si>
    <t>280 jt</t>
  </si>
  <si>
    <t>Pelatihan manajemen pengelolaan koperasi / KUD</t>
  </si>
  <si>
    <t>245 KUMKM</t>
  </si>
  <si>
    <t>160 jt</t>
  </si>
  <si>
    <t>180 jt</t>
  </si>
  <si>
    <t>Program pengembangan sistem pendukung usaha bagi UMKM</t>
  </si>
  <si>
    <t xml:space="preserve">Berkembangnya KUMKM ; 250 KUMKM </t>
  </si>
  <si>
    <t>250 KUMKM</t>
  </si>
  <si>
    <t>605 jt</t>
  </si>
  <si>
    <t>700 jt</t>
  </si>
  <si>
    <t>Sosialisasi dukungan informasi penyediaan permodalan</t>
  </si>
  <si>
    <t>Terlaksananya sosialisasi tentang informasi penyediaan permodala : 3 kali sosialisasi 250 UMKM</t>
  </si>
  <si>
    <t>145 jt</t>
  </si>
  <si>
    <t>Koordinasi penggunaan dana pemerintah bagi UMKM</t>
  </si>
  <si>
    <t>Terkoordinirnya bantuan dana pemerintah bagi UMKM : 4 kali Rakor</t>
  </si>
  <si>
    <t>120 KUMKM</t>
  </si>
  <si>
    <t>120 jt</t>
  </si>
  <si>
    <t>Pemantauan pengelolaan penggunaan dana pemerintah bagi UMKM</t>
  </si>
  <si>
    <t>Penyelenggaraan promosi produk UMKM</t>
  </si>
  <si>
    <t>Penyelenggaraan pembinaan industri rumah tangga, industri kecil dan menengah</t>
  </si>
  <si>
    <t xml:space="preserve">Terbinaya Industri rumah tangga dan IKM : 2 kali pembinaan </t>
  </si>
  <si>
    <t>110 jt</t>
  </si>
  <si>
    <t>Jumlah Koperasi Aktif sebanyak 478 kop serta Pembinaan dan Pemberdayaan Koperasi berbasis RW sebanyak 247 kop</t>
  </si>
  <si>
    <t>300 kop</t>
  </si>
  <si>
    <t>1140 jt</t>
  </si>
  <si>
    <t>1490 jt</t>
  </si>
  <si>
    <t>630 kop</t>
  </si>
  <si>
    <t>Koordinasi Pelaksanaan Kebijakan dan program pembangunan koperasi</t>
  </si>
  <si>
    <t>terkoordinirnya Pelaksanaan Kebijakan dan program pembangunan koperasi di Kota Cirebon sebanyak 1 kali</t>
  </si>
  <si>
    <t>1 Kali/Keg</t>
  </si>
  <si>
    <t>90 Jt</t>
  </si>
  <si>
    <t>Pembangunan sistem Informasi perencanaan pengembangan perkoperasian</t>
  </si>
  <si>
    <t>Terlaksananya sistem informasi pelaporan perkembangan koperasi dalam rangka perencanaan pengembangan perkoperasian melalui Sosialisasi 2 kali, Pelatihan dan stimulan Program Aplikasi Komputer akuntansi koperasi, jaringan online 1 Paket</t>
  </si>
  <si>
    <t>30 Kop</t>
  </si>
  <si>
    <t>175 Jt</t>
  </si>
  <si>
    <t>Pembinaan, Pengawasan dan Penghargaan Koperasi Berprestasi</t>
  </si>
  <si>
    <t>200 Kop</t>
  </si>
  <si>
    <t>120 kop</t>
  </si>
  <si>
    <t>150 Kop</t>
  </si>
  <si>
    <t>650 Jt</t>
  </si>
  <si>
    <t>400 Kop</t>
  </si>
  <si>
    <t xml:space="preserve">Pembinaan dan Pengawasan Koperasi Simpan Pinjam </t>
  </si>
  <si>
    <t xml:space="preserve">Terlaksanya Pembinaan dan Pengawasan Koperasi Simpan Pinjam (KSP), melalui, bintek 3 Kali dan Pengawasan KSP sebanyak 2 kali </t>
  </si>
  <si>
    <t>400 Jt</t>
  </si>
  <si>
    <t>550 Jt</t>
  </si>
  <si>
    <t>21</t>
  </si>
  <si>
    <t>60 Kop</t>
  </si>
  <si>
    <t>28 kop</t>
  </si>
  <si>
    <t>Pembinaan dan Pemberdayaan Koperasi berbasis RW</t>
  </si>
  <si>
    <t>Terlaksananya Pembinaan dan Pembedayaan koperasi berbasis RW Kota Cirebon</t>
  </si>
  <si>
    <t>….</t>
  </si>
  <si>
    <t>…</t>
  </si>
  <si>
    <t>Program Inventarisasi pedagang kaki lima dan asongan</t>
  </si>
  <si>
    <t>Jumlah PKL yg dibina 70 % dari PKL yg terdaftar</t>
  </si>
  <si>
    <t xml:space="preserve">Pembinaan organisasi pedagang kaki lima </t>
  </si>
  <si>
    <t>Terbinaya organisasi PKL sebanyak : 150 PKL/tahun dan 3 kali pembinaan PKL</t>
  </si>
  <si>
    <t>150 PKL</t>
  </si>
  <si>
    <t>Penyuluhan peningkatan disiplin kaki lima</t>
  </si>
  <si>
    <t>Meningkatnya  Kediisiplinan PKL: 3 kali penyuluhan</t>
  </si>
  <si>
    <t>250 PKL</t>
  </si>
  <si>
    <t>Target Kinerja Program dan Kerangka Pendanaan</t>
  </si>
  <si>
    <t>Kondisi Kinerja Pada Akhir Periode Renstra SKPD</t>
  </si>
  <si>
    <t>Pembinaan dan Pengawasan Koperasi Simpan Pinjam</t>
  </si>
  <si>
    <t>210 UMKM</t>
  </si>
  <si>
    <t>2 Pameran</t>
  </si>
  <si>
    <t>5</t>
  </si>
  <si>
    <t>7</t>
  </si>
  <si>
    <t>8</t>
  </si>
  <si>
    <t>6</t>
  </si>
  <si>
    <t>Program Peningkatan kualitas kelembagaan Koperasi</t>
  </si>
  <si>
    <t>Tabel  -  2. 4</t>
  </si>
  <si>
    <t>Program/ Kegiatan</t>
  </si>
  <si>
    <t>Rancangan Awal RKPD</t>
  </si>
  <si>
    <t>Hasil Analisis Kebutuhan</t>
  </si>
  <si>
    <t>Indikator Kinerja</t>
  </si>
  <si>
    <t>Target Capaian</t>
  </si>
  <si>
    <t>Pagu Indikatif (Rp. 000)</t>
  </si>
  <si>
    <t>(3)</t>
  </si>
  <si>
    <t>3</t>
  </si>
  <si>
    <t>4</t>
  </si>
  <si>
    <t>9</t>
  </si>
  <si>
    <t>I</t>
  </si>
  <si>
    <t>II</t>
  </si>
  <si>
    <t>III</t>
  </si>
  <si>
    <t>IV</t>
  </si>
  <si>
    <t>V</t>
  </si>
  <si>
    <t>VI</t>
  </si>
  <si>
    <t>VII</t>
  </si>
  <si>
    <t>SKPD   :   Dinas Perindustrian, Perdagangan dan Koperasi UMKM</t>
  </si>
  <si>
    <t>Bidang Urusan : Koperasi UMKM</t>
  </si>
  <si>
    <t>Urusan : Wajib</t>
  </si>
  <si>
    <t>Meningkatnya kemampuan usaha bagi 80 UMKM</t>
  </si>
  <si>
    <t>80 UMKM</t>
  </si>
  <si>
    <t>Teridentifikasinya penggunaan dana pemerintah pada 210 UMKM</t>
  </si>
  <si>
    <t>Terbukannya pasar dan terjadinya transakasi bisnis produk pada 10 UMKM</t>
  </si>
  <si>
    <t>Terlaksananya kegiatan Monitoring dan Evaluasi Bantuan Modal pada 2500 UMKM Kota Cirebon</t>
  </si>
  <si>
    <t>Meningkatnya kemampuan, ketrampilan KSP/USP koperasi dalam Pengelolaan koperasi dan meningkatnya manajerial kewirausahaan pengurus koperasi sebanyak 245 koperasi</t>
  </si>
  <si>
    <t>Terpenuhinya pembinaan, pengawasan dan penghargaan koperasi berprestasi bagi 150 Koperasi di Kota Cirebon</t>
  </si>
  <si>
    <t>Terlaksananya pembentukan koperasi berbasis  RW Kota Cirebon sebanyak 247 RW</t>
  </si>
  <si>
    <t>Urusan : Pilihan</t>
  </si>
  <si>
    <t>1 Kali Rapat kerja dan  Pameran</t>
  </si>
  <si>
    <t>5 kali Promosi keliling, 5 Kali Pameran, 1 Tahun, 900 IKM</t>
  </si>
  <si>
    <t>Bidang Urusan : Perdagangan</t>
  </si>
  <si>
    <t xml:space="preserve">150 Koperasi </t>
  </si>
  <si>
    <t>Terlaksananya pameran Inacraft Jakarta dan Jatim Fair</t>
  </si>
  <si>
    <t>Tersedianya pakaian olah raga</t>
  </si>
  <si>
    <t>Tersedianya pakaian dinas harian pegawai</t>
  </si>
  <si>
    <t>Penyusunan Laporan Capaian Kinerja dan Ikhtisar Realisasi Kinerja SKPD</t>
  </si>
  <si>
    <t>Penyusunan Rencana Kerja (Renja) SKPD</t>
  </si>
  <si>
    <t xml:space="preserve">Tersedianya laporan Renja </t>
  </si>
  <si>
    <t>Terpenuhinya biaya perjalanan dinas, akomodasi dan perjalanan kegiatan pameran</t>
  </si>
  <si>
    <t xml:space="preserve">30 Koperasi </t>
  </si>
  <si>
    <t>Program pembinaan pedagang kaki lima</t>
  </si>
  <si>
    <t>Pembinaan organisasi pedagang kaki lima</t>
  </si>
  <si>
    <t>Penyusunan Pelaporan Keuangan Akhir Tahun</t>
  </si>
  <si>
    <t>Tersedianya Laporan Tahunan Keuangan</t>
  </si>
  <si>
    <t>58 orang</t>
  </si>
  <si>
    <t>Bidang Urusan : industri</t>
  </si>
  <si>
    <t xml:space="preserve">Pengadaan Peralatan Gedung Kantor </t>
  </si>
  <si>
    <t>Pembayaran rekening Listrik Telepon dan PAM dan penambahan jaringan telepon</t>
  </si>
  <si>
    <t>Pengadaan pakaian dinas harian</t>
  </si>
  <si>
    <t>Tersedianya laporan LAKIP, Triwulan, Tahunan, CALK</t>
  </si>
  <si>
    <t>7 dokumen</t>
  </si>
  <si>
    <t>Pelatihan kewirausahaan bagi UMKM</t>
  </si>
  <si>
    <t>xxx</t>
  </si>
  <si>
    <t>Promosi Pemasaran Industri Kecil Menengah</t>
  </si>
  <si>
    <t>Meningkatnya Pameran IKM Kota Cirebon melalui kegiatan Pameran Dekranasda dan Pembinaan sentra-sentra industri potensial sebanyak 5 sentra di 3 Kecamatan yaitu Kejaksan, Kesambi dan Harjamukti</t>
  </si>
  <si>
    <t>2 Kali Rapat kerja dan  Pameran</t>
  </si>
  <si>
    <t>Bidang Urusan : Industri</t>
  </si>
  <si>
    <t>Terget Realisasi Kinerja Program dan Kegiatan Tahun 2014</t>
  </si>
  <si>
    <t>Target Renja SKPD Tahun 2014</t>
  </si>
  <si>
    <t>Realisasi Renja SKPD Tahun 2014</t>
  </si>
  <si>
    <t>Terlaksananya 2 pelatihan kewirausahaan bagi 80 UMKM</t>
  </si>
  <si>
    <t>Terlatihnya anggota Koperasi dan Pengurus/Pengelola Koperasi</t>
  </si>
  <si>
    <t>Penyusunan Kebijakan Penataan dan Pemberdayaan PKL</t>
  </si>
  <si>
    <t>Terlaksananya rancangan Perwal Penataan PKL</t>
  </si>
  <si>
    <t>Terlaksananya pemantauan pengelolaan penggunaan dana pemerintah pada UMKM</t>
  </si>
  <si>
    <t>Monitoring dan Evaluasi UMKM sebanyak 4000 UMKM</t>
  </si>
  <si>
    <t>Meningkatnya kualitas kelembagaan koperasi</t>
  </si>
  <si>
    <t>Terbentuknya Koperasi berbadan hukum di tingkat RW, Terealisasinya hadiah modal usaha 6 Koperasi berbadan hukum dan 15 pra koperasi</t>
  </si>
  <si>
    <t>Terfasilitasinya pameran Inacraft 2014 di balai sidang JCC Jakarta pada tanggal 23 sd 27 April 2014</t>
  </si>
  <si>
    <t>Terfasilitasinya pameran JATIM FAIR 2014 di gedung grant city surabaya pada tanggal 9 sd 19 Oktober 2014</t>
  </si>
  <si>
    <t>Terlaksananya kegiatan pameran lokal, regional, nasional, promosi keliling, pemasaran produk IKM Kota Cirebon melalui website, warung etnik, dan Cirebon Promotion Centre (CPC)</t>
  </si>
  <si>
    <t>Identifikasi permasalahan IKM di gedung UPL dan kunjungan ke IKM dalam rangka pembinaan</t>
  </si>
  <si>
    <t>Promosi pemasaran industri kecil menengah</t>
  </si>
  <si>
    <t>Terlaksananya promosi produk IKM melalui kegiatan pameran serta peningkatan peran dekranasda Kota Cirebon</t>
  </si>
  <si>
    <t>Updating data informasi harga kebutuhan pokok masyarakat</t>
  </si>
  <si>
    <t>Terinformasinya data harga kebutuhan pokok masyarakat (kepokmas) di Kota Cirebon</t>
  </si>
  <si>
    <t>Terawasinya peredaran barang kebutuhan pokok masyarakat (Kepokmas), barang penting lainnya serta sosialisasi konsumen cerdas dan lancarnya distribusi barang</t>
  </si>
  <si>
    <t>Terfasilitasinya penyelesaian permasalahan pengaduan konsumen di Kota Cirebon</t>
  </si>
  <si>
    <t>Sosialisasi kepada pelaku usaha dengan eksportir untuk mencapai target pasar internasional</t>
  </si>
  <si>
    <t>Meningkatkan kesempatan jual komoditi produk lokal terhadap pasar luar negeri</t>
  </si>
  <si>
    <t>Membangun jejaring dengan eksportir</t>
  </si>
  <si>
    <t>Penyempurnaan perangkat peraturan, kebijakan dan pelaksanaan operasional</t>
  </si>
  <si>
    <t>Terlaksananya revisi Perda dan Perwal no 23 tahun 2010 (kajian evaluasi penataan letak pasar tradisional, pusat perbelanjaan dan toko modern) di Kota Cirebon</t>
  </si>
  <si>
    <t>Terfasilitasinya pemberian Kepokmas kepada masyarakat dan operasi pasar</t>
  </si>
  <si>
    <t xml:space="preserve">Terfasilitasinya pameran dan terselenggaranya sosialisasi peningkatan penggunaan produk dalam negeri </t>
  </si>
  <si>
    <t>Pendataan dan Pendaftaran Pedagang Kaki Lima</t>
  </si>
  <si>
    <t>Pendataan dan Pendaftaran pedagang kaki lima di Kota Cirebon sebanyak 2.845 PKL</t>
  </si>
  <si>
    <t>Tersedianya jasa surat menyurat berupa materai @ Rp 3000 sebanyak 300 buah, materai @ Rp 6000 sebanyak 350 buah dan perangko @ Rp 2500 sebanyak 160 buah, Cek 1 buah</t>
  </si>
  <si>
    <t>Jasa Komunikasi, sumberdaya air dan listrik ( Telepon, air, listrik, internet, pembuatan iklan media cetak )</t>
  </si>
  <si>
    <t>Penyediaan jasa jaminan barang milik daerah</t>
  </si>
  <si>
    <t>Terjaminnya kendaraan dinas operasional Disperindagkop UMKM</t>
  </si>
  <si>
    <t>Terpenuhinya jasa perpanjangan STNK kendaraan Dinas Operasional Disperindagkop UMKM sebanyak 37 Motor, 7 Mobil, selama 12 Bulan</t>
  </si>
  <si>
    <t>Tersedianya jasa kebersihan kantor untuk petugas kebersihan sebanyak 3 orang</t>
  </si>
  <si>
    <t>Terawatnya peralatan kerja berupa: komputer pc, laptop, printer, mesin tik dan Ac</t>
  </si>
  <si>
    <t>Tersedianya bahan bacaan berupa: Surat kabar (Radar Cirebon, Kabar Cirebon dan Rakyat Cirebon, Pelita)</t>
  </si>
  <si>
    <t>Biaya perjalanan dinas dan uang saku harian pegawai (dalam kota dan luar kota: Jabar,Jateng,Jatim,Lombok, dan DKI Jakarta)</t>
  </si>
  <si>
    <t>Terpenuhinya tenaga pengamanan kantor sebanyak 2 Orang</t>
  </si>
  <si>
    <t>Tersedianya gudang arsip Disperindagkop UMKM</t>
  </si>
  <si>
    <t>Terpeliharanya kendaraan dinas sepeda motor bebek 39 unit, mobil dinas 7 unit</t>
  </si>
  <si>
    <t>Tersedianya peralatan kantor berupa almari, sound system, mesin vacum cleaner, DVD/VCD player, komputer, notebook, printer, jaringan komputer,kelengkapan komputer, mebeulair,  alat-alat studio</t>
  </si>
  <si>
    <t>Tersusunnya dokumen RKA, DPA dan Perubahannya</t>
  </si>
  <si>
    <t>Drs. H. Agus Mulyadi, M.Si</t>
  </si>
  <si>
    <t>NIP.19681117  198803 1 001</t>
  </si>
  <si>
    <t>Meningkatkan produksi dan nilai tambah serta pemanfaatan hasil potensi industri mikro, kecil, menengah dan besar  melalui pemberdayaan IPTEK dan daya saing global</t>
  </si>
  <si>
    <t>Serapan tenaga kerja 25 Orang/tahun/komoditi</t>
  </si>
  <si>
    <t xml:space="preserve"> Industri 20 komoditi/produk  </t>
  </si>
  <si>
    <t>Jumlah produk industri yang berkualitas dan sesuai standar pasar</t>
  </si>
  <si>
    <t>Meningkatkan pengawasan peredaran barang dan jasa serta perlindungan konsumen, dan pengamanan perdagangan</t>
  </si>
  <si>
    <t>Terkendalikannya tingkat inflasi rata-rata 6 %</t>
  </si>
  <si>
    <t>Meningkatkan volume dan nilai ekspor dan  impor</t>
  </si>
  <si>
    <t xml:space="preserve">Volume ekspor tahun </t>
  </si>
  <si>
    <t>Nilai Eksport</t>
  </si>
  <si>
    <t>Jumlah Penerbitan Dokumen SKA</t>
  </si>
  <si>
    <t>Volume import</t>
  </si>
  <si>
    <t>Nilai import</t>
  </si>
  <si>
    <t>Tahun 2014 (Tahun n-2)</t>
  </si>
  <si>
    <t>Tahun 2015 (Tahun n-1)</t>
  </si>
  <si>
    <t>Tahun 2016 (Tahun n )</t>
  </si>
  <si>
    <t>Tahun 2017 (Tahun n+1)</t>
  </si>
  <si>
    <t>Drs.H.Agus Mulyadi,M.Si</t>
  </si>
  <si>
    <t>NIP.19681117 198803 1 001</t>
  </si>
  <si>
    <t>Meningkatnya pertumbuhan nilai modal usaha koperasi dan UMKM</t>
  </si>
  <si>
    <t>Koperasi 3% / tahun</t>
  </si>
  <si>
    <t>UMKM 3 % / tahun</t>
  </si>
  <si>
    <t>Rasio  Jumlah PKL yang menempati lokasi di luar ketentuan / Jumlah PKL</t>
  </si>
  <si>
    <t>7,08</t>
  </si>
  <si>
    <t>USULAN PROGRAM DAN KEGIATAN DARI PARA PEMANGKU KEPENTINGAN TAHUN 2016</t>
  </si>
  <si>
    <t>Fasilitasi Forum Dagang Dalam Negeri</t>
  </si>
  <si>
    <t>Peningkatan kemitraan pedagang kecil menengah</t>
  </si>
  <si>
    <t>1 kali forum silaturahmi</t>
  </si>
  <si>
    <t>Peningkatan sistem dan jaringan informasi perdagangan</t>
  </si>
  <si>
    <t>1 Perwal</t>
  </si>
  <si>
    <t>Database Perusahaan</t>
  </si>
  <si>
    <t>Penyempurnaan Perwal</t>
  </si>
  <si>
    <t>Tersedianya database perusahaan</t>
  </si>
  <si>
    <t>3.188.993.03</t>
  </si>
  <si>
    <t>10.539.117,70</t>
  </si>
  <si>
    <t>24.181,99</t>
  </si>
  <si>
    <t xml:space="preserve">   694.903,47</t>
  </si>
  <si>
    <t>Terselesaikannnya Permasalahan Sengketa Konsumen dengan Pelaku Usaha melalui BPSK (Badan Penyelesaian Sengketa Konsumen) Kota Cirebon</t>
  </si>
  <si>
    <t>Tersedianya harga kepokmas dan lancarnya distribusi barang</t>
  </si>
  <si>
    <t>50 Orang</t>
  </si>
  <si>
    <t>24 Kasus</t>
  </si>
  <si>
    <t>30 pelaku ekspor</t>
  </si>
  <si>
    <t>Terciptanya jaringan pelaku usaha lokal dengan eksportir</t>
  </si>
  <si>
    <t>Informasi data mengenai program pengembangan ekspor di Kota Cirebon dan mendapatkan buyer di luar negeri</t>
  </si>
  <si>
    <t>3 buyer</t>
  </si>
  <si>
    <t>Terciptanya data kebutuhan pokok masyarakat (kepokmas) di Kota Cirebon</t>
  </si>
  <si>
    <t>1 papan informasi elektronik</t>
  </si>
  <si>
    <t>Terlaksananya Pelatihan Kewirausahaan bagi 80 UMKM</t>
  </si>
  <si>
    <t>80 UMKM, 2 kali</t>
  </si>
  <si>
    <t>20 UMKM, 3 kali pameran</t>
  </si>
  <si>
    <t>Teridentifikasinya penggunaan dana pemerintah pada UMKM</t>
  </si>
  <si>
    <t>Terlaksananya Kegiatan Monitoring dan Bantuan Modal pada 4000 UMKM dan dokumen Monev</t>
  </si>
  <si>
    <t>Meningkatnya pengetahuan, kemampuan anggota koperasi dalam manajemen perkoperasian serta meningkatnya manajerial kewirausahaan pengurus koperasi</t>
  </si>
  <si>
    <t>120 Koperasi</t>
  </si>
  <si>
    <t>Meningkatnya kualitas kinerja  pengelolaan kelembagaan dan usaha koperasi</t>
  </si>
  <si>
    <t>60 Koperasi</t>
  </si>
  <si>
    <t>Meningkatnya kemampuan, ketrampilan pengelolaan koperasi dan pengawasan terhadap koperasi simpan pinjam</t>
  </si>
  <si>
    <t>30 Koperasi</t>
  </si>
  <si>
    <t>Program Pembentukan lembaga ekonomi mikro berbasis RW untuk keluarga miskin</t>
  </si>
  <si>
    <t>Pembinaan dan Pemberdayaan Koperasi Berbasis RW</t>
  </si>
  <si>
    <t>Terbentuknya Koperasi berbadan hukum di tingkat RW</t>
  </si>
  <si>
    <t>5 Kec/247 RW, 30 Koperasi/ Pra Koperasi, 30 Koperasi/pra Koperasi</t>
  </si>
  <si>
    <t>Program Inventarisasi Pedagang Kaki Lima dan Asongan</t>
  </si>
  <si>
    <t>Penataan dan Pemberdayaan PKL Kota Cirebon</t>
  </si>
  <si>
    <t>10 kali sosialisasi</t>
  </si>
  <si>
    <t>Menata dan menertibkan lokasi dan relokasi serta melakukan pembinaan terhadap PKL</t>
  </si>
  <si>
    <t>Penyusunan rencana induk pembangunan Industri Kota Cirebon</t>
  </si>
  <si>
    <t>Tersusunya dokumen perencanaan induk pembangunan Industri Kota Cirebon</t>
  </si>
  <si>
    <t>Terbinanya IKM dalam hal kemampuan teknologi industri melalui pelatihan di Gedung UPL dan pembinaan langsung ke tempat IKM</t>
  </si>
  <si>
    <t>10 pelatihan 150 IKM</t>
  </si>
  <si>
    <t>Meningkatnya promosi pemasaran produk IKM serta meningkatnya peran dekranasda Kota Cirebon</t>
  </si>
  <si>
    <t>1 Kali pameran, 1 kali study banding, 2 kali pembinaan, 1 kali raker</t>
  </si>
  <si>
    <t>Drs.H. Agus Mulyadi, M.Si</t>
  </si>
  <si>
    <t>Penyediaaan Jasa Pemeliharaan dan Perizinan Kendaraan Dinas /Operasional</t>
  </si>
  <si>
    <t xml:space="preserve">Terpenuhinya pelayanan administrasi perkantoran pada Disperindagkop UMKM </t>
  </si>
  <si>
    <t>Terpenuhinya jasa kebutuhan komunikasi, air, dan listrik</t>
  </si>
  <si>
    <t>Terfasilitasinya jaminan kendaraan Disperindagkop UMKM</t>
  </si>
  <si>
    <t>Terpeliharanya kendaraan dinas/operasional dalam perpanjangan STNK</t>
  </si>
  <si>
    <t>Terwujudnya kebersihan kantor</t>
  </si>
  <si>
    <t>Terpeliharanya peralatan kerja berupa : komputer pc, laptop, printer, mesin tik dan Ac</t>
  </si>
  <si>
    <t>Terpenuhinya kebutuhan alat tulis kantor</t>
  </si>
  <si>
    <t xml:space="preserve">Terpenuhinya  pelayanan administrasi perkantoran pada Disperindagkop UMKM </t>
  </si>
  <si>
    <t xml:space="preserve">Meningkatnya pelayanan administrasi perkantoran pada Disperindagkop UMKM </t>
  </si>
  <si>
    <t>Meningkatnya informasi dan pengetahuan pegawai</t>
  </si>
  <si>
    <t>Terpenuhinya isi ulang tabung gas</t>
  </si>
  <si>
    <t>Terpenuhinya Makanan dan minuman pegawai (mamin tamu, mamin rapat, dan mamin pegawai) Disperindagkop UMKM</t>
  </si>
  <si>
    <t>Meningkatnya pelayanan administrasi perkantoran pada Disperindagkop UMKM</t>
  </si>
  <si>
    <t>Tersedianya tenaga keamanan untuk menunjang dan kenyamanan kerja</t>
  </si>
  <si>
    <t>12 bulan</t>
  </si>
  <si>
    <t>39 motor 7 mobil</t>
  </si>
  <si>
    <t>5 Jenis</t>
  </si>
  <si>
    <t>59 jenis</t>
  </si>
  <si>
    <t>10 Jenis</t>
  </si>
  <si>
    <t>4 Jenis</t>
  </si>
  <si>
    <t xml:space="preserve">2 tabung gas </t>
  </si>
  <si>
    <t>Pemeliharaan rutin/berkala kendaraan Dinas Operasional</t>
  </si>
  <si>
    <t xml:space="preserve">Meningkatnya sarana gedung kantor Disperindagkop UMKM </t>
  </si>
  <si>
    <t>Terpenuhinya sarana dan prasarana aparatur Disperindagkop UMKM</t>
  </si>
  <si>
    <t>Meningkatnya kondisi sarana dan prasarana  aparatur pada Disperindagkop UMKM</t>
  </si>
  <si>
    <t>Meningkatnya disiplin aparatur Disperindagkop UMKM</t>
  </si>
  <si>
    <t>Terpenuhinya pakaian olahraga pegawai Disperindagkop UMKM</t>
  </si>
  <si>
    <t>Terpenuhinya pengembangan sistem pelaporan capaian kinerja dan keuangan</t>
  </si>
  <si>
    <t>Tergunakannya dokumen RKA, DPA dan Perubahannya</t>
  </si>
  <si>
    <t>Meningkatnya kinerja Dinas Perindagkop UMKM</t>
  </si>
  <si>
    <t>1 Paket</t>
  </si>
  <si>
    <t>6 Jenis</t>
  </si>
  <si>
    <t>7 mobil     39 motor</t>
  </si>
  <si>
    <t>58 pegawai</t>
  </si>
  <si>
    <t>3 Dokumen</t>
  </si>
  <si>
    <t>RUMUSAN RENCANA PROGRAM DAN KEGIATAN SKPD TAHUN 2016</t>
  </si>
  <si>
    <t>DAN PRAKIRAAN MAJU TAHUN 2017</t>
  </si>
  <si>
    <t>RENCANA TAHUN 2016</t>
  </si>
  <si>
    <t>PRAKIRAAN MAJU RENCANA 2017</t>
  </si>
  <si>
    <t>10 Kali  sosialisasi</t>
  </si>
  <si>
    <t>xx</t>
  </si>
  <si>
    <t>Penyusunan rencana induk pembangunan industri Kota Cirebon</t>
  </si>
  <si>
    <t>30 pelaku eksportir</t>
  </si>
  <si>
    <t>250 koperasi</t>
  </si>
  <si>
    <t>Rencana Program, Kegiatan, Indikator Kinerja Kelompok Sasaran, dan Pendanaan Indikatif  Tahun Perencanaan 2016</t>
  </si>
  <si>
    <t>35 IKM</t>
  </si>
  <si>
    <t>77 Juta</t>
  </si>
  <si>
    <t>1.200 Juta</t>
  </si>
  <si>
    <t>13 IKM</t>
  </si>
  <si>
    <t>825 Juta</t>
  </si>
  <si>
    <t>200 Juta</t>
  </si>
  <si>
    <t>90 Juta</t>
  </si>
  <si>
    <t>3401,7 jt</t>
  </si>
  <si>
    <t>926.7 jt</t>
  </si>
  <si>
    <t>264.9 jt</t>
  </si>
  <si>
    <t>589,5 jt</t>
  </si>
  <si>
    <t>221.7 jt</t>
  </si>
  <si>
    <t>367.8 jt</t>
  </si>
  <si>
    <t xml:space="preserve"> 10,6 juta (USD)</t>
  </si>
  <si>
    <t>560 jt</t>
  </si>
  <si>
    <t>24 Eksportir dan 8 Importir</t>
  </si>
  <si>
    <t>4petugas</t>
  </si>
  <si>
    <t>450 jt</t>
  </si>
  <si>
    <t>450 Jt</t>
  </si>
  <si>
    <t>7 mobil40 motor</t>
  </si>
  <si>
    <t>1 kali / 240 UMKM</t>
  </si>
  <si>
    <t>775 jt</t>
  </si>
  <si>
    <t>225 jt</t>
  </si>
  <si>
    <t>30 UMKM</t>
  </si>
  <si>
    <t>430 KUMKM</t>
  </si>
  <si>
    <t>575 jt</t>
  </si>
  <si>
    <t>140 UMKM</t>
  </si>
  <si>
    <t>260 jt</t>
  </si>
  <si>
    <t>510 jt</t>
  </si>
  <si>
    <t>150 KUMKM</t>
  </si>
  <si>
    <t>350 kop</t>
  </si>
  <si>
    <t>1310 jt</t>
  </si>
  <si>
    <t>185 Jt</t>
  </si>
  <si>
    <t>600 Jt</t>
  </si>
  <si>
    <t>170 Kop</t>
  </si>
  <si>
    <t>Terlaksananya pembentukan koperasi berbasis masjid di lingkungan RW Kota Cirebon sebanyak 247 RW</t>
  </si>
  <si>
    <t>25 Kop</t>
  </si>
  <si>
    <t>15 Kop</t>
  </si>
  <si>
    <t>Penataan dan Pemberdayaan PKL</t>
  </si>
  <si>
    <t>Tertatanya kawasan peruntukan PKL</t>
  </si>
  <si>
    <t>600 PKL</t>
  </si>
  <si>
    <t>265 jt</t>
  </si>
  <si>
    <t>1 dok</t>
  </si>
  <si>
    <t>75jt</t>
  </si>
  <si>
    <t>Review terhadap Rancangan Awal SKPD Tahun 2016</t>
  </si>
  <si>
    <t>10 kali sosialisasi      2845 PKL</t>
  </si>
  <si>
    <t>10 kali sosialisasi           2845 PKL</t>
  </si>
  <si>
    <t>100 UMKM</t>
  </si>
  <si>
    <t>Pembinaan dan pemberdayaan koperasi berbasis  RW</t>
  </si>
  <si>
    <t>3 Orang</t>
  </si>
  <si>
    <t>NIP.19681117 1988803 1 001</t>
  </si>
  <si>
    <t>TABEL 2.5</t>
  </si>
  <si>
    <t>TABEL 2.6</t>
  </si>
  <si>
    <t xml:space="preserve">Cirebon,        Mei  2015 </t>
  </si>
  <si>
    <t xml:space="preserve">Cirebon,        Mei 2015 </t>
  </si>
  <si>
    <t>Cirebon,        Mei  2015</t>
  </si>
  <si>
    <t>Target Kinerja Capaian Program (Renstra SKPD) Tahun 2018</t>
  </si>
  <si>
    <t>Realisasi Target Kinerja Hasil Program dan Keluaran Kegiatan s/d tahun 2013</t>
  </si>
  <si>
    <t>Target Program dan Kegiatan (Renja SKPD Tahun 2015)</t>
  </si>
  <si>
    <t>Realisasi capaian program dan kegiatan s/d tahun berjalan</t>
  </si>
  <si>
    <t xml:space="preserve">Perkiraan Realisasi Capaian Target Renstra SKPD s/d Tahun berjalan </t>
  </si>
  <si>
    <t>Tingkat capaian Realisasi Target Renstra (%)</t>
  </si>
  <si>
    <t>`</t>
  </si>
  <si>
    <t>200 KUMKM</t>
  </si>
  <si>
    <t>160 Koperasi</t>
  </si>
  <si>
    <t>200 Koperasi</t>
  </si>
  <si>
    <t>247 Koperasi</t>
  </si>
  <si>
    <t>2 Pameran, Raker</t>
  </si>
  <si>
    <t>48 sidang, studi banding</t>
  </si>
  <si>
    <t>48 monitoring harga, sosialisasi pengawasan barang</t>
  </si>
  <si>
    <t>1 sosialisasi</t>
  </si>
  <si>
    <t>10 Koordinasi</t>
  </si>
  <si>
    <t>2 dokumen revisi perda no 4 &amp; 5 tahun 2008</t>
  </si>
  <si>
    <t>1 operasi pasar, pembinaan, sosialisasi</t>
  </si>
  <si>
    <t>2 pameran, sosialisasi</t>
  </si>
  <si>
    <t>3800 PKL</t>
  </si>
  <si>
    <t>300 materai, perangko</t>
  </si>
  <si>
    <t>listrik, telpon dan air</t>
  </si>
  <si>
    <t>7 mobil, motor</t>
  </si>
  <si>
    <t>20 printer, laptop, komputer</t>
  </si>
  <si>
    <t>65 jenis</t>
  </si>
  <si>
    <t>20 Jenis</t>
  </si>
  <si>
    <t>7 surat kabar, paket peraturan UU</t>
  </si>
  <si>
    <t>2 tabung gas 12 Kg</t>
  </si>
  <si>
    <t>3 paket</t>
  </si>
  <si>
    <t>8=(7/6)</t>
  </si>
  <si>
    <t>10 = (5+7+9)</t>
  </si>
  <si>
    <t>11= (10/4)</t>
  </si>
  <si>
    <t>Rekapitulasi Evaluasi Hasil Pelaksanaan Renja SKPD dan</t>
  </si>
  <si>
    <t>Pencapaian Renstra SKPD s/d Tahun 2015</t>
  </si>
  <si>
    <t xml:space="preserve">1 Dokumen </t>
  </si>
  <si>
    <t>210 KUMKM</t>
  </si>
  <si>
    <t>20 UMKM</t>
  </si>
  <si>
    <t>10 IKM</t>
  </si>
  <si>
    <t>1 Pameran, studi banding</t>
  </si>
  <si>
    <t>19 Kasus</t>
  </si>
  <si>
    <t>50 orang</t>
  </si>
  <si>
    <t>30 pelaku usaha</t>
  </si>
  <si>
    <t>1000 paket</t>
  </si>
  <si>
    <t>2 Pameran, 1 sosialisasi</t>
  </si>
  <si>
    <t>2841 PKL</t>
  </si>
  <si>
    <t>300 materai@ 3000, 350 materai @6000, 160 perangko @ 2500, 1 cek</t>
  </si>
  <si>
    <t>39 motor, 7 mobil</t>
  </si>
  <si>
    <t>37 motor, 7 mobil</t>
  </si>
  <si>
    <t>5 jenis</t>
  </si>
  <si>
    <t>kartu disposisi 100 buku, blanko SPPD 10 rim, Amplop dinas 1200 lembar, foto copy 10000 lembar, jilid khusus 70 buku, jilid biasa 150 buku</t>
  </si>
  <si>
    <t>10 jenis</t>
  </si>
  <si>
    <t>4 surat kabar</t>
  </si>
  <si>
    <t>2 tabung</t>
  </si>
  <si>
    <t>air mineral 12 galon, the celup 5 pak, gula pasir 5 kg, makan setelah olahraga 55 orang, makan 55 orang, snack 60 orang, makan 20 orang, snack 20 orang</t>
  </si>
  <si>
    <t>2 orang</t>
  </si>
  <si>
    <t>almari 3 buah, sound system 3 unit, mesin vacum cleaner 1 unit, DVD/VCD player 1 unit, komputer 2 unit, notebook 5 unit, printer 7 unit, jaringan komputer 1 paket, kelengkapan komputer 2 unit, mebeular 2 unit, alat studio 1 unit</t>
  </si>
  <si>
    <t xml:space="preserve">1 dokumen </t>
  </si>
  <si>
    <t>160 UMKM</t>
  </si>
  <si>
    <t>2 Dokumen</t>
  </si>
  <si>
    <t>70 KUMKM</t>
  </si>
  <si>
    <t>280 KUMKM</t>
  </si>
  <si>
    <t>90 KUMKM</t>
  </si>
  <si>
    <t>110 Koperasi</t>
  </si>
  <si>
    <t>170 Koperasi</t>
  </si>
  <si>
    <t>365 KUMKM</t>
  </si>
  <si>
    <t>150 Koperasi</t>
  </si>
  <si>
    <t>65 Koperasi</t>
  </si>
  <si>
    <t>95 Koperasi</t>
  </si>
  <si>
    <t>11 IKM</t>
  </si>
  <si>
    <t>21 IKM</t>
  </si>
  <si>
    <t>75 IKM</t>
  </si>
  <si>
    <t>300 IKM</t>
  </si>
  <si>
    <t>3 Pameran, raker</t>
  </si>
  <si>
    <t>67 sidang, studi banding</t>
  </si>
  <si>
    <t>98 monitoring harga, sosialisasi pengawasan barang</t>
  </si>
  <si>
    <t>30 pelaku usaha, 1 sosialisasi</t>
  </si>
  <si>
    <t>12 Koordinasi</t>
  </si>
  <si>
    <t>15 Koordinasi</t>
  </si>
  <si>
    <t>4 pameran, 1 sosialisai</t>
  </si>
  <si>
    <t>100 Paket, 1 operasi pasar</t>
  </si>
  <si>
    <t>600 materai@ 3000, 350 materai @6000, 160 perangko @ 2500, 1 cek</t>
  </si>
  <si>
    <t>6 orang</t>
  </si>
  <si>
    <t>8 Jenis</t>
  </si>
  <si>
    <t>124 jenis</t>
  </si>
  <si>
    <t>40 Jenis</t>
  </si>
  <si>
    <t>15 Jenis</t>
  </si>
  <si>
    <t>25 Jenis</t>
  </si>
  <si>
    <t>6 surat kabar, paket peraturan UU</t>
  </si>
  <si>
    <t>10 surat kabar, paket peraturan UU</t>
  </si>
  <si>
    <t>4 tabung</t>
  </si>
  <si>
    <t>500 berkas</t>
  </si>
  <si>
    <t>5 orang</t>
  </si>
  <si>
    <t>4 paket</t>
  </si>
  <si>
    <t>2 paket</t>
  </si>
  <si>
    <t>2 Paket</t>
  </si>
  <si>
    <t>65 Orang</t>
  </si>
  <si>
    <t>123 Orang</t>
  </si>
  <si>
    <t>5 dokumen</t>
  </si>
  <si>
    <t xml:space="preserve">Cirebon,    29  Mei  2015 </t>
  </si>
  <si>
    <t>3000 UMKM</t>
  </si>
  <si>
    <t>3200 UMKM</t>
  </si>
  <si>
    <t>7 mobil, 39 motor</t>
  </si>
  <si>
    <t xml:space="preserve">Cirebon,   29  Mei 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</si>
</sst>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.0"/>
  </numFmts>
  <fonts count="65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charset val="1"/>
      <scheme val="minor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theme="0"/>
      <name val="Calibri"/>
      <family val="2"/>
      <charset val="1"/>
      <scheme val="minor"/>
    </font>
    <font>
      <sz val="11"/>
      <color theme="1"/>
      <name val="Arial Narrow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i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u/>
      <sz val="11"/>
      <name val="Arial"/>
      <family val="2"/>
    </font>
    <font>
      <sz val="11"/>
      <name val="Arial Narrow"/>
      <family val="2"/>
    </font>
    <font>
      <u/>
      <sz val="11"/>
      <name val="Arial Narrow"/>
      <family val="2"/>
    </font>
    <font>
      <u/>
      <sz val="10"/>
      <name val="Arial Narrow"/>
      <family val="2"/>
    </font>
    <font>
      <b/>
      <sz val="12"/>
      <color theme="1"/>
      <name val="Arial Narrow"/>
      <family val="2"/>
    </font>
    <font>
      <b/>
      <sz val="11"/>
      <color indexed="8"/>
      <name val="Arial Narrow"/>
      <family val="2"/>
    </font>
    <font>
      <b/>
      <sz val="11"/>
      <name val="Arial Narrow"/>
      <family val="2"/>
    </font>
    <font>
      <sz val="11"/>
      <color indexed="8"/>
      <name val="Arial Narrow"/>
      <family val="2"/>
    </font>
    <font>
      <sz val="12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rgb="FF002060"/>
      <name val="Times New Roman"/>
      <family val="1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0"/>
      <color theme="1"/>
      <name val="Bookman Old Style"/>
      <family val="1"/>
    </font>
    <font>
      <b/>
      <sz val="10"/>
      <name val="Bookman Old Style"/>
      <family val="1"/>
    </font>
    <font>
      <sz val="10"/>
      <name val="Bookman Old Style"/>
      <family val="1"/>
    </font>
    <font>
      <b/>
      <sz val="10"/>
      <color theme="1"/>
      <name val="Bookman Old Style"/>
      <family val="1"/>
    </font>
    <font>
      <sz val="10"/>
      <color indexed="8"/>
      <name val="Bookman Old Style"/>
      <family val="1"/>
    </font>
    <font>
      <b/>
      <sz val="10"/>
      <color theme="1"/>
      <name val="Arial Narrow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1"/>
      <color rgb="FF000000"/>
      <name val="Arial Narrow"/>
      <family val="2"/>
    </font>
    <font>
      <b/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000000"/>
      <name val="Arial Narrow"/>
      <family val="2"/>
    </font>
    <font>
      <sz val="11"/>
      <color rgb="FF000000"/>
      <name val="Arrial narrow"/>
    </font>
    <font>
      <b/>
      <sz val="10"/>
      <color rgb="FF000000"/>
      <name val="Arial Narrow"/>
      <family val="2"/>
    </font>
    <font>
      <b/>
      <sz val="11"/>
      <color rgb="FF000000"/>
      <name val="Arial Narrow"/>
      <family val="2"/>
    </font>
    <font>
      <sz val="11"/>
      <color theme="1"/>
      <name val="Bookman Old Style"/>
      <family val="1"/>
    </font>
    <font>
      <sz val="11"/>
      <name val="Bookman Old Style"/>
      <family val="1"/>
    </font>
    <font>
      <sz val="11"/>
      <color rgb="FF000000"/>
      <name val="Bookman Old Style"/>
      <family val="1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41" fontId="7" fillId="0" borderId="0" applyFont="0" applyFill="0" applyBorder="0" applyAlignment="0" applyProtection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13" fillId="0" borderId="1" xfId="0" applyFont="1" applyBorder="1"/>
    <xf numFmtId="0" fontId="13" fillId="0" borderId="0" xfId="0" applyFont="1"/>
    <xf numFmtId="0" fontId="0" fillId="0" borderId="1" xfId="0" applyBorder="1" applyAlignment="1">
      <alignment horizontal="center" vertical="top"/>
    </xf>
    <xf numFmtId="0" fontId="1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16" fillId="0" borderId="0" xfId="0" applyFont="1"/>
    <xf numFmtId="0" fontId="13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17" fillId="0" borderId="0" xfId="0" applyFont="1"/>
    <xf numFmtId="0" fontId="0" fillId="0" borderId="10" xfId="0" applyBorder="1" applyAlignment="1">
      <alignment horizontal="center" vertical="top"/>
    </xf>
    <xf numFmtId="0" fontId="18" fillId="0" borderId="0" xfId="2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0" fillId="0" borderId="0" xfId="2" applyFont="1" applyFill="1" applyAlignment="1">
      <alignment horizontal="center"/>
    </xf>
    <xf numFmtId="0" fontId="11" fillId="0" borderId="0" xfId="0" applyFont="1" applyBorder="1" applyAlignment="1">
      <alignment horizontal="center"/>
    </xf>
    <xf numFmtId="0" fontId="21" fillId="0" borderId="0" xfId="2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22" fillId="0" borderId="0" xfId="2" applyFont="1" applyFill="1" applyAlignment="1">
      <alignment horizontal="center"/>
    </xf>
    <xf numFmtId="0" fontId="11" fillId="0" borderId="0" xfId="2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3" fillId="0" borderId="0" xfId="2" applyFont="1" applyFill="1" applyAlignment="1">
      <alignment horizontal="center"/>
    </xf>
    <xf numFmtId="0" fontId="13" fillId="0" borderId="7" xfId="0" applyFont="1" applyBorder="1"/>
    <xf numFmtId="0" fontId="8" fillId="0" borderId="7" xfId="0" applyFont="1" applyFill="1" applyBorder="1" applyAlignment="1">
      <alignment vertical="top" wrapText="1"/>
    </xf>
    <xf numFmtId="0" fontId="13" fillId="0" borderId="7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0" fillId="0" borderId="12" xfId="0" applyBorder="1" applyAlignment="1">
      <alignment vertical="top"/>
    </xf>
    <xf numFmtId="0" fontId="0" fillId="0" borderId="0" xfId="0" applyBorder="1" applyAlignment="1">
      <alignment horizontal="center" vertical="top"/>
    </xf>
    <xf numFmtId="49" fontId="0" fillId="0" borderId="0" xfId="0" applyNumberFormat="1"/>
    <xf numFmtId="49" fontId="4" fillId="0" borderId="0" xfId="0" applyNumberFormat="1" applyFont="1"/>
    <xf numFmtId="49" fontId="0" fillId="0" borderId="2" xfId="0" applyNumberFormat="1" applyBorder="1" applyAlignment="1">
      <alignment horizontal="left" vertical="top"/>
    </xf>
    <xf numFmtId="49" fontId="0" fillId="0" borderId="1" xfId="0" applyNumberFormat="1" applyBorder="1" applyAlignment="1">
      <alignment vertical="top"/>
    </xf>
    <xf numFmtId="49" fontId="0" fillId="0" borderId="2" xfId="0" applyNumberFormat="1" applyBorder="1" applyAlignment="1">
      <alignment vertical="top"/>
    </xf>
    <xf numFmtId="49" fontId="0" fillId="0" borderId="4" xfId="0" applyNumberFormat="1" applyBorder="1" applyAlignment="1">
      <alignment vertical="top"/>
    </xf>
    <xf numFmtId="49" fontId="0" fillId="0" borderId="13" xfId="0" applyNumberFormat="1" applyBorder="1" applyAlignment="1">
      <alignment vertical="top"/>
    </xf>
    <xf numFmtId="49" fontId="0" fillId="0" borderId="2" xfId="0" applyNumberFormat="1" applyFill="1" applyBorder="1" applyAlignment="1">
      <alignment vertical="top"/>
    </xf>
    <xf numFmtId="49" fontId="0" fillId="0" borderId="0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0" fontId="25" fillId="0" borderId="0" xfId="0" applyFont="1" applyAlignment="1">
      <alignment vertical="top"/>
    </xf>
    <xf numFmtId="0" fontId="25" fillId="0" borderId="1" xfId="0" applyFont="1" applyBorder="1" applyAlignment="1">
      <alignment vertical="top"/>
    </xf>
    <xf numFmtId="0" fontId="26" fillId="0" borderId="1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left" vertical="top" wrapText="1"/>
    </xf>
    <xf numFmtId="0" fontId="25" fillId="2" borderId="1" xfId="0" applyFont="1" applyFill="1" applyBorder="1" applyAlignment="1">
      <alignment vertical="top"/>
    </xf>
    <xf numFmtId="0" fontId="26" fillId="2" borderId="5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/>
    </xf>
    <xf numFmtId="0" fontId="27" fillId="0" borderId="0" xfId="0" applyFont="1" applyBorder="1" applyAlignment="1">
      <alignment vertical="top" wrapText="1"/>
    </xf>
    <xf numFmtId="0" fontId="0" fillId="0" borderId="0" xfId="0" applyFont="1" applyBorder="1"/>
    <xf numFmtId="49" fontId="0" fillId="0" borderId="1" xfId="0" applyNumberFormat="1" applyBorder="1" applyAlignment="1">
      <alignment horizontal="left" vertical="top"/>
    </xf>
    <xf numFmtId="0" fontId="27" fillId="2" borderId="1" xfId="0" applyFont="1" applyFill="1" applyBorder="1" applyAlignment="1">
      <alignment vertical="top" wrapText="1"/>
    </xf>
    <xf numFmtId="0" fontId="27" fillId="2" borderId="1" xfId="0" applyFont="1" applyFill="1" applyBorder="1"/>
    <xf numFmtId="0" fontId="27" fillId="2" borderId="1" xfId="0" applyNumberFormat="1" applyFont="1" applyFill="1" applyBorder="1" applyAlignment="1">
      <alignment vertical="top" wrapText="1"/>
    </xf>
    <xf numFmtId="41" fontId="21" fillId="0" borderId="1" xfId="1" applyFont="1" applyBorder="1" applyAlignment="1">
      <alignment horizontal="right" vertical="top" wrapText="1"/>
    </xf>
    <xf numFmtId="0" fontId="27" fillId="2" borderId="10" xfId="0" applyFont="1" applyFill="1" applyBorder="1" applyAlignment="1">
      <alignment vertical="top" wrapText="1"/>
    </xf>
    <xf numFmtId="41" fontId="27" fillId="2" borderId="1" xfId="1" applyFont="1" applyFill="1" applyBorder="1"/>
    <xf numFmtId="0" fontId="21" fillId="0" borderId="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25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30" fillId="0" borderId="8" xfId="0" applyFont="1" applyBorder="1" applyAlignment="1">
      <alignment horizontal="justify" vertical="top" wrapText="1"/>
    </xf>
    <xf numFmtId="0" fontId="29" fillId="0" borderId="17" xfId="0" applyFont="1" applyBorder="1" applyAlignment="1">
      <alignment horizontal="left" vertical="top" wrapText="1"/>
    </xf>
    <xf numFmtId="0" fontId="30" fillId="0" borderId="17" xfId="0" applyFont="1" applyBorder="1" applyAlignment="1">
      <alignment horizontal="center" vertical="top" wrapText="1"/>
    </xf>
    <xf numFmtId="0" fontId="29" fillId="0" borderId="14" xfId="0" applyFont="1" applyBorder="1" applyAlignment="1">
      <alignment horizontal="left" vertical="top" wrapText="1"/>
    </xf>
    <xf numFmtId="0" fontId="29" fillId="0" borderId="12" xfId="0" applyFont="1" applyBorder="1" applyAlignment="1">
      <alignment horizontal="left" vertical="top" wrapText="1"/>
    </xf>
    <xf numFmtId="0" fontId="29" fillId="0" borderId="18" xfId="0" applyFont="1" applyBorder="1" applyAlignment="1">
      <alignment horizontal="center" vertical="top" wrapText="1"/>
    </xf>
    <xf numFmtId="0" fontId="29" fillId="0" borderId="20" xfId="0" applyFont="1" applyBorder="1" applyAlignment="1">
      <alignment horizontal="center" vertical="top" wrapText="1"/>
    </xf>
    <xf numFmtId="0" fontId="29" fillId="0" borderId="21" xfId="0" applyFont="1" applyBorder="1" applyAlignment="1">
      <alignment horizontal="left" vertical="top" wrapText="1"/>
    </xf>
    <xf numFmtId="0" fontId="29" fillId="0" borderId="22" xfId="0" applyFont="1" applyBorder="1" applyAlignment="1">
      <alignment horizontal="left" vertical="top" wrapText="1"/>
    </xf>
    <xf numFmtId="0" fontId="30" fillId="0" borderId="18" xfId="0" applyFont="1" applyBorder="1" applyAlignment="1">
      <alignment horizontal="center" vertical="top" wrapText="1"/>
    </xf>
    <xf numFmtId="0" fontId="29" fillId="0" borderId="22" xfId="0" applyFont="1" applyBorder="1" applyAlignment="1">
      <alignment vertical="top" wrapText="1"/>
    </xf>
    <xf numFmtId="9" fontId="29" fillId="0" borderId="23" xfId="0" applyNumberFormat="1" applyFont="1" applyBorder="1" applyAlignment="1">
      <alignment horizontal="center" vertical="top" wrapText="1"/>
    </xf>
    <xf numFmtId="0" fontId="30" fillId="0" borderId="18" xfId="0" applyFont="1" applyBorder="1" applyAlignment="1">
      <alignment vertical="top" wrapText="1"/>
    </xf>
    <xf numFmtId="0" fontId="30" fillId="0" borderId="24" xfId="0" applyFont="1" applyBorder="1" applyAlignment="1">
      <alignment horizontal="left" vertical="top" wrapText="1"/>
    </xf>
    <xf numFmtId="0" fontId="30" fillId="0" borderId="12" xfId="0" applyFont="1" applyBorder="1" applyAlignment="1">
      <alignment horizontal="justify" vertical="top" wrapText="1"/>
    </xf>
    <xf numFmtId="0" fontId="30" fillId="0" borderId="8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top"/>
    </xf>
    <xf numFmtId="0" fontId="0" fillId="0" borderId="7" xfId="0" applyBorder="1" applyAlignment="1">
      <alignment vertical="top" wrapText="1"/>
    </xf>
    <xf numFmtId="0" fontId="28" fillId="0" borderId="0" xfId="0" applyFont="1" applyAlignment="1">
      <alignment horizontal="center"/>
    </xf>
    <xf numFmtId="0" fontId="28" fillId="0" borderId="17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top" wrapText="1"/>
    </xf>
    <xf numFmtId="49" fontId="0" fillId="0" borderId="34" xfId="0" applyNumberFormat="1" applyBorder="1" applyAlignment="1">
      <alignment vertical="top"/>
    </xf>
    <xf numFmtId="0" fontId="30" fillId="0" borderId="35" xfId="0" applyFont="1" applyBorder="1" applyAlignment="1">
      <alignment horizontal="center" vertical="top" wrapText="1"/>
    </xf>
    <xf numFmtId="0" fontId="30" fillId="0" borderId="36" xfId="0" applyFont="1" applyBorder="1" applyAlignment="1">
      <alignment horizontal="left" vertical="top" wrapText="1"/>
    </xf>
    <xf numFmtId="0" fontId="29" fillId="0" borderId="37" xfId="0" applyFont="1" applyBorder="1" applyAlignment="1">
      <alignment horizontal="left" vertical="top" wrapText="1"/>
    </xf>
    <xf numFmtId="49" fontId="28" fillId="0" borderId="17" xfId="0" applyNumberFormat="1" applyFont="1" applyBorder="1" applyAlignment="1">
      <alignment horizontal="center" vertical="top" wrapText="1"/>
    </xf>
    <xf numFmtId="0" fontId="28" fillId="0" borderId="17" xfId="0" applyFont="1" applyBorder="1" applyAlignment="1">
      <alignment horizontal="left" vertical="top" wrapText="1"/>
    </xf>
    <xf numFmtId="0" fontId="28" fillId="0" borderId="19" xfId="0" applyFont="1" applyBorder="1" applyAlignment="1">
      <alignment horizontal="center" vertical="top" wrapText="1"/>
    </xf>
    <xf numFmtId="0" fontId="28" fillId="0" borderId="17" xfId="0" applyFont="1" applyBorder="1" applyAlignment="1">
      <alignment horizontal="center" vertical="top" wrapText="1"/>
    </xf>
    <xf numFmtId="49" fontId="28" fillId="0" borderId="18" xfId="0" applyNumberFormat="1" applyFont="1" applyBorder="1" applyAlignment="1">
      <alignment horizontal="center" vertical="top" wrapText="1"/>
    </xf>
    <xf numFmtId="0" fontId="31" fillId="0" borderId="28" xfId="0" applyFont="1" applyBorder="1" applyAlignment="1">
      <alignment horizontal="left" vertical="top" wrapText="1"/>
    </xf>
    <xf numFmtId="0" fontId="31" fillId="0" borderId="24" xfId="0" applyFont="1" applyBorder="1" applyAlignment="1">
      <alignment horizontal="left" vertical="top" wrapText="1"/>
    </xf>
    <xf numFmtId="0" fontId="28" fillId="0" borderId="18" xfId="0" applyFont="1" applyBorder="1" applyAlignment="1">
      <alignment horizontal="left" vertical="top" wrapText="1"/>
    </xf>
    <xf numFmtId="0" fontId="28" fillId="0" borderId="28" xfId="0" applyFont="1" applyBorder="1" applyAlignment="1">
      <alignment horizontal="center" vertical="top" wrapText="1"/>
    </xf>
    <xf numFmtId="0" fontId="28" fillId="0" borderId="18" xfId="0" applyFont="1" applyBorder="1" applyAlignment="1">
      <alignment horizontal="center" vertical="top" wrapText="1"/>
    </xf>
    <xf numFmtId="0" fontId="32" fillId="0" borderId="9" xfId="0" applyFont="1" applyBorder="1" applyAlignment="1">
      <alignment horizontal="left" vertical="top" wrapText="1"/>
    </xf>
    <xf numFmtId="49" fontId="0" fillId="0" borderId="7" xfId="0" applyNumberFormat="1" applyBorder="1" applyAlignment="1">
      <alignment vertical="top"/>
    </xf>
    <xf numFmtId="0" fontId="30" fillId="0" borderId="0" xfId="0" applyFont="1" applyBorder="1" applyAlignment="1">
      <alignment horizontal="center" vertical="top"/>
    </xf>
    <xf numFmtId="0" fontId="29" fillId="0" borderId="18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29" fillId="0" borderId="17" xfId="0" applyFont="1" applyBorder="1" applyAlignment="1">
      <alignment horizontal="center" vertical="top" wrapText="1"/>
    </xf>
    <xf numFmtId="0" fontId="30" fillId="0" borderId="14" xfId="0" applyFont="1" applyBorder="1" applyAlignment="1">
      <alignment horizontal="center" vertical="top"/>
    </xf>
    <xf numFmtId="0" fontId="30" fillId="0" borderId="7" xfId="0" applyFont="1" applyBorder="1" applyAlignment="1">
      <alignment horizontal="center" vertical="top" wrapText="1"/>
    </xf>
    <xf numFmtId="0" fontId="32" fillId="0" borderId="6" xfId="0" applyFont="1" applyBorder="1" applyAlignment="1">
      <alignment horizontal="left" vertical="top" wrapText="1"/>
    </xf>
    <xf numFmtId="49" fontId="0" fillId="0" borderId="8" xfId="0" applyNumberFormat="1" applyBorder="1" applyAlignment="1">
      <alignment vertical="top"/>
    </xf>
    <xf numFmtId="0" fontId="30" fillId="0" borderId="12" xfId="0" applyFont="1" applyBorder="1" applyAlignment="1">
      <alignment horizontal="center" vertical="top"/>
    </xf>
    <xf numFmtId="0" fontId="32" fillId="0" borderId="13" xfId="0" applyFont="1" applyBorder="1" applyAlignment="1">
      <alignment horizontal="left" vertical="top" wrapText="1"/>
    </xf>
    <xf numFmtId="41" fontId="29" fillId="0" borderId="20" xfId="1" applyFont="1" applyBorder="1" applyAlignment="1">
      <alignment horizontal="center" vertical="top" wrapText="1"/>
    </xf>
    <xf numFmtId="0" fontId="29" fillId="0" borderId="20" xfId="0" applyFont="1" applyBorder="1" applyAlignment="1">
      <alignment vertical="top" wrapText="1"/>
    </xf>
    <xf numFmtId="0" fontId="29" fillId="0" borderId="23" xfId="0" applyFont="1" applyBorder="1" applyAlignment="1">
      <alignment vertical="top" wrapText="1"/>
    </xf>
    <xf numFmtId="0" fontId="32" fillId="0" borderId="9" xfId="0" applyFont="1" applyBorder="1" applyAlignment="1">
      <alignment horizontal="center" vertical="top" wrapText="1"/>
    </xf>
    <xf numFmtId="0" fontId="32" fillId="0" borderId="0" xfId="0" applyFont="1" applyBorder="1" applyAlignment="1">
      <alignment horizontal="center" vertical="top" wrapText="1"/>
    </xf>
    <xf numFmtId="0" fontId="32" fillId="0" borderId="10" xfId="0" applyFont="1" applyBorder="1" applyAlignment="1">
      <alignment horizontal="center" vertical="top" wrapText="1"/>
    </xf>
    <xf numFmtId="0" fontId="32" fillId="0" borderId="10" xfId="0" applyFont="1" applyBorder="1" applyAlignment="1">
      <alignment horizontal="left" vertical="top" wrapText="1"/>
    </xf>
    <xf numFmtId="0" fontId="30" fillId="0" borderId="20" xfId="0" applyFont="1" applyBorder="1" applyAlignment="1">
      <alignment horizontal="center" vertical="top" wrapText="1"/>
    </xf>
    <xf numFmtId="0" fontId="30" fillId="0" borderId="20" xfId="0" applyFont="1" applyBorder="1" applyAlignment="1">
      <alignment vertical="top" wrapText="1"/>
    </xf>
    <xf numFmtId="0" fontId="30" fillId="0" borderId="14" xfId="0" applyFont="1" applyBorder="1" applyAlignment="1">
      <alignment horizontal="center" vertical="top" wrapText="1"/>
    </xf>
    <xf numFmtId="0" fontId="36" fillId="0" borderId="7" xfId="0" applyFont="1" applyBorder="1" applyAlignment="1">
      <alignment horizontal="center" vertical="top"/>
    </xf>
    <xf numFmtId="0" fontId="30" fillId="0" borderId="10" xfId="0" applyFont="1" applyBorder="1" applyAlignment="1">
      <alignment vertical="top" wrapText="1"/>
    </xf>
    <xf numFmtId="9" fontId="30" fillId="0" borderId="20" xfId="0" applyNumberFormat="1" applyFont="1" applyBorder="1" applyAlignment="1">
      <alignment horizontal="center" vertical="top" wrapText="1"/>
    </xf>
    <xf numFmtId="0" fontId="30" fillId="0" borderId="38" xfId="0" applyFont="1" applyBorder="1" applyAlignment="1">
      <alignment horizontal="center" vertical="top" wrapText="1"/>
    </xf>
    <xf numFmtId="9" fontId="30" fillId="0" borderId="18" xfId="0" applyNumberFormat="1" applyFont="1" applyBorder="1" applyAlignment="1">
      <alignment horizontal="center" vertical="top" wrapText="1"/>
    </xf>
    <xf numFmtId="0" fontId="30" fillId="0" borderId="33" xfId="0" applyFont="1" applyBorder="1" applyAlignment="1">
      <alignment horizontal="center" vertical="top" wrapText="1"/>
    </xf>
    <xf numFmtId="0" fontId="30" fillId="0" borderId="9" xfId="0" applyFont="1" applyBorder="1" applyAlignment="1">
      <alignment horizontal="center" vertical="top"/>
    </xf>
    <xf numFmtId="0" fontId="30" fillId="0" borderId="9" xfId="0" applyFont="1" applyBorder="1" applyAlignment="1">
      <alignment vertical="top" wrapText="1"/>
    </xf>
    <xf numFmtId="0" fontId="30" fillId="0" borderId="12" xfId="0" applyFont="1" applyBorder="1" applyAlignment="1">
      <alignment horizontal="center" vertical="top" wrapText="1"/>
    </xf>
    <xf numFmtId="49" fontId="0" fillId="2" borderId="8" xfId="0" applyNumberFormat="1" applyFill="1" applyBorder="1" applyAlignment="1">
      <alignment vertical="top"/>
    </xf>
    <xf numFmtId="0" fontId="30" fillId="0" borderId="9" xfId="0" applyFont="1" applyBorder="1" applyAlignment="1">
      <alignment horizontal="left" vertical="top" wrapText="1"/>
    </xf>
    <xf numFmtId="0" fontId="30" fillId="0" borderId="12" xfId="0" applyFont="1" applyBorder="1" applyAlignment="1">
      <alignment horizontal="left" vertical="top" wrapText="1"/>
    </xf>
    <xf numFmtId="0" fontId="30" fillId="0" borderId="10" xfId="0" applyFont="1" applyBorder="1" applyAlignment="1">
      <alignment horizontal="left" vertical="top" wrapText="1"/>
    </xf>
    <xf numFmtId="0" fontId="32" fillId="2" borderId="39" xfId="0" applyFont="1" applyFill="1" applyBorder="1" applyAlignment="1">
      <alignment horizontal="center" vertical="top"/>
    </xf>
    <xf numFmtId="49" fontId="0" fillId="2" borderId="12" xfId="0" applyNumberFormat="1" applyFill="1" applyBorder="1" applyAlignment="1">
      <alignment vertical="top"/>
    </xf>
    <xf numFmtId="0" fontId="29" fillId="0" borderId="40" xfId="0" applyFont="1" applyBorder="1" applyAlignment="1">
      <alignment horizontal="center" vertical="top" wrapText="1"/>
    </xf>
    <xf numFmtId="0" fontId="30" fillId="0" borderId="40" xfId="0" applyFont="1" applyBorder="1" applyAlignment="1">
      <alignment horizontal="center" vertical="top" wrapText="1"/>
    </xf>
    <xf numFmtId="49" fontId="0" fillId="0" borderId="21" xfId="0" applyNumberFormat="1" applyBorder="1" applyAlignment="1">
      <alignment vertical="top"/>
    </xf>
    <xf numFmtId="0" fontId="29" fillId="0" borderId="39" xfId="0" applyFont="1" applyBorder="1" applyAlignment="1">
      <alignment horizontal="center" vertical="top" wrapText="1"/>
    </xf>
    <xf numFmtId="0" fontId="0" fillId="0" borderId="39" xfId="0" applyBorder="1" applyAlignment="1">
      <alignment vertical="top"/>
    </xf>
    <xf numFmtId="0" fontId="30" fillId="0" borderId="41" xfId="0" applyFont="1" applyBorder="1" applyAlignment="1">
      <alignment horizontal="justify" vertical="top" wrapText="1"/>
    </xf>
    <xf numFmtId="0" fontId="30" fillId="0" borderId="39" xfId="0" applyFont="1" applyBorder="1" applyAlignment="1">
      <alignment horizontal="justify" vertical="top" wrapText="1"/>
    </xf>
    <xf numFmtId="0" fontId="30" fillId="0" borderId="40" xfId="0" applyFont="1" applyBorder="1" applyAlignment="1">
      <alignment horizontal="justify" vertical="top" wrapText="1"/>
    </xf>
    <xf numFmtId="0" fontId="30" fillId="0" borderId="42" xfId="0" applyFont="1" applyBorder="1" applyAlignment="1">
      <alignment horizontal="justify" vertical="top" wrapText="1"/>
    </xf>
    <xf numFmtId="0" fontId="30" fillId="0" borderId="39" xfId="0" applyFont="1" applyBorder="1" applyAlignment="1">
      <alignment horizontal="center" vertical="top" wrapText="1"/>
    </xf>
    <xf numFmtId="0" fontId="30" fillId="0" borderId="41" xfId="0" applyFont="1" applyBorder="1" applyAlignment="1">
      <alignment horizontal="center" vertical="top"/>
    </xf>
    <xf numFmtId="0" fontId="30" fillId="0" borderId="51" xfId="0" applyFont="1" applyBorder="1" applyAlignment="1">
      <alignment horizontal="center" vertical="top" wrapText="1"/>
    </xf>
    <xf numFmtId="0" fontId="30" fillId="0" borderId="48" xfId="0" applyFont="1" applyBorder="1" applyAlignment="1">
      <alignment horizontal="center" vertical="top"/>
    </xf>
    <xf numFmtId="0" fontId="30" fillId="0" borderId="50" xfId="0" applyFont="1" applyBorder="1" applyAlignment="1">
      <alignment horizontal="center" vertical="top" wrapText="1"/>
    </xf>
    <xf numFmtId="49" fontId="0" fillId="0" borderId="53" xfId="0" applyNumberFormat="1" applyBorder="1" applyAlignment="1">
      <alignment vertical="top"/>
    </xf>
    <xf numFmtId="49" fontId="0" fillId="0" borderId="54" xfId="0" applyNumberFormat="1" applyBorder="1" applyAlignment="1">
      <alignment vertical="top"/>
    </xf>
    <xf numFmtId="49" fontId="0" fillId="0" borderId="46" xfId="0" applyNumberFormat="1" applyBorder="1" applyAlignment="1">
      <alignment vertical="top"/>
    </xf>
    <xf numFmtId="0" fontId="29" fillId="0" borderId="53" xfId="0" applyFont="1" applyBorder="1" applyAlignment="1">
      <alignment vertical="top" wrapText="1"/>
    </xf>
    <xf numFmtId="0" fontId="29" fillId="0" borderId="55" xfId="0" applyFont="1" applyBorder="1" applyAlignment="1">
      <alignment vertical="top" wrapText="1"/>
    </xf>
    <xf numFmtId="0" fontId="35" fillId="0" borderId="55" xfId="0" applyFont="1" applyBorder="1" applyAlignment="1">
      <alignment vertical="top" wrapText="1"/>
    </xf>
    <xf numFmtId="0" fontId="30" fillId="0" borderId="46" xfId="0" applyFont="1" applyBorder="1" applyAlignment="1">
      <alignment horizontal="center" vertical="top" wrapText="1"/>
    </xf>
    <xf numFmtId="0" fontId="32" fillId="0" borderId="49" xfId="0" applyFont="1" applyBorder="1" applyAlignment="1">
      <alignment horizontal="center" vertical="top" wrapText="1"/>
    </xf>
    <xf numFmtId="0" fontId="30" fillId="0" borderId="49" xfId="0" applyFont="1" applyBorder="1" applyAlignment="1">
      <alignment vertical="top" wrapText="1"/>
    </xf>
    <xf numFmtId="0" fontId="29" fillId="0" borderId="48" xfId="0" applyFont="1" applyBorder="1" applyAlignment="1">
      <alignment vertical="top" wrapText="1"/>
    </xf>
    <xf numFmtId="9" fontId="29" fillId="0" borderId="50" xfId="0" applyNumberFormat="1" applyFont="1" applyBorder="1" applyAlignment="1">
      <alignment horizontal="center" vertical="top" wrapText="1"/>
    </xf>
    <xf numFmtId="0" fontId="29" fillId="0" borderId="50" xfId="0" applyFont="1" applyBorder="1" applyAlignment="1">
      <alignment horizontal="center" vertical="top" wrapText="1"/>
    </xf>
    <xf numFmtId="0" fontId="30" fillId="0" borderId="48" xfId="0" applyFont="1" applyBorder="1" applyAlignment="1">
      <alignment horizontal="left" vertical="top" wrapText="1"/>
    </xf>
    <xf numFmtId="0" fontId="30" fillId="0" borderId="49" xfId="0" applyFont="1" applyBorder="1" applyAlignment="1">
      <alignment horizontal="left" vertical="top" wrapText="1"/>
    </xf>
    <xf numFmtId="0" fontId="30" fillId="0" borderId="49" xfId="0" applyFont="1" applyBorder="1" applyAlignment="1">
      <alignment horizontal="center" vertical="top"/>
    </xf>
    <xf numFmtId="0" fontId="30" fillId="0" borderId="50" xfId="0" applyFont="1" applyBorder="1" applyAlignment="1">
      <alignment vertical="top" wrapText="1"/>
    </xf>
    <xf numFmtId="9" fontId="30" fillId="0" borderId="50" xfId="0" applyNumberFormat="1" applyFont="1" applyBorder="1" applyAlignment="1">
      <alignment horizontal="center" vertical="top" wrapText="1"/>
    </xf>
    <xf numFmtId="0" fontId="0" fillId="0" borderId="48" xfId="0" applyBorder="1" applyAlignment="1">
      <alignment vertical="top"/>
    </xf>
    <xf numFmtId="0" fontId="30" fillId="0" borderId="57" xfId="0" applyFont="1" applyBorder="1" applyAlignment="1">
      <alignment horizontal="left" vertical="top" wrapText="1"/>
    </xf>
    <xf numFmtId="0" fontId="30" fillId="0" borderId="58" xfId="0" applyFont="1" applyBorder="1" applyAlignment="1">
      <alignment horizontal="left" vertical="top" wrapText="1"/>
    </xf>
    <xf numFmtId="0" fontId="30" fillId="0" borderId="57" xfId="0" applyFont="1" applyBorder="1" applyAlignment="1">
      <alignment horizontal="justify" vertical="top" wrapText="1"/>
    </xf>
    <xf numFmtId="0" fontId="30" fillId="0" borderId="58" xfId="0" applyFont="1" applyBorder="1" applyAlignment="1">
      <alignment horizontal="justify" vertical="top" wrapText="1"/>
    </xf>
    <xf numFmtId="0" fontId="30" fillId="0" borderId="56" xfId="0" applyFont="1" applyBorder="1" applyAlignment="1">
      <alignment horizontal="justify" vertical="top" wrapText="1"/>
    </xf>
    <xf numFmtId="0" fontId="30" fillId="0" borderId="48" xfId="0" applyFont="1" applyBorder="1" applyAlignment="1">
      <alignment horizontal="justify" vertical="top" wrapText="1"/>
    </xf>
    <xf numFmtId="0" fontId="30" fillId="0" borderId="56" xfId="0" applyFont="1" applyBorder="1" applyAlignment="1">
      <alignment horizontal="left" vertical="top" wrapText="1"/>
    </xf>
    <xf numFmtId="0" fontId="30" fillId="0" borderId="48" xfId="0" applyFont="1" applyBorder="1" applyAlignment="1">
      <alignment horizontal="center" vertical="top" wrapText="1"/>
    </xf>
    <xf numFmtId="0" fontId="13" fillId="0" borderId="47" xfId="0" applyFont="1" applyBorder="1"/>
    <xf numFmtId="0" fontId="8" fillId="0" borderId="47" xfId="0" applyFont="1" applyFill="1" applyBorder="1" applyAlignment="1">
      <alignment vertical="top" wrapText="1"/>
    </xf>
    <xf numFmtId="0" fontId="13" fillId="0" borderId="47" xfId="0" applyFont="1" applyBorder="1" applyAlignment="1">
      <alignment horizontal="center" vertical="top" wrapText="1"/>
    </xf>
    <xf numFmtId="0" fontId="13" fillId="0" borderId="59" xfId="0" applyFont="1" applyBorder="1" applyAlignment="1">
      <alignment horizontal="center" vertical="top" wrapText="1"/>
    </xf>
    <xf numFmtId="0" fontId="13" fillId="0" borderId="59" xfId="0" applyFont="1" applyBorder="1"/>
    <xf numFmtId="0" fontId="8" fillId="0" borderId="59" xfId="0" applyFont="1" applyFill="1" applyBorder="1" applyAlignment="1">
      <alignment vertical="top" wrapText="1"/>
    </xf>
    <xf numFmtId="0" fontId="13" fillId="0" borderId="59" xfId="0" applyFont="1" applyBorder="1" applyAlignment="1">
      <alignment vertical="top" wrapText="1"/>
    </xf>
    <xf numFmtId="0" fontId="13" fillId="0" borderId="49" xfId="0" applyFont="1" applyBorder="1" applyAlignment="1">
      <alignment horizontal="center" vertical="top"/>
    </xf>
    <xf numFmtId="41" fontId="10" fillId="0" borderId="59" xfId="1" applyFont="1" applyBorder="1" applyAlignment="1">
      <alignment vertical="top"/>
    </xf>
    <xf numFmtId="0" fontId="9" fillId="0" borderId="59" xfId="0" applyFont="1" applyFill="1" applyBorder="1" applyAlignment="1">
      <alignment vertical="top" wrapText="1"/>
    </xf>
    <xf numFmtId="0" fontId="1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0" fillId="0" borderId="56" xfId="0" applyNumberFormat="1" applyBorder="1" applyAlignment="1">
      <alignment vertical="top"/>
    </xf>
    <xf numFmtId="49" fontId="0" fillId="0" borderId="59" xfId="0" applyNumberFormat="1" applyBorder="1" applyAlignment="1">
      <alignment vertical="top"/>
    </xf>
    <xf numFmtId="49" fontId="0" fillId="0" borderId="41" xfId="0" applyNumberFormat="1" applyBorder="1" applyAlignment="1">
      <alignment vertical="top"/>
    </xf>
    <xf numFmtId="3" fontId="4" fillId="0" borderId="1" xfId="0" applyNumberFormat="1" applyFont="1" applyBorder="1" applyAlignment="1">
      <alignment horizontal="center" vertical="center"/>
    </xf>
    <xf numFmtId="0" fontId="11" fillId="0" borderId="0" xfId="5" applyFont="1" applyAlignment="1">
      <alignment vertical="center"/>
    </xf>
    <xf numFmtId="0" fontId="11" fillId="0" borderId="0" xfId="5" applyFont="1" applyBorder="1" applyAlignment="1">
      <alignment horizontal="center" vertical="center" wrapText="1"/>
    </xf>
    <xf numFmtId="0" fontId="11" fillId="0" borderId="12" xfId="5" applyFont="1" applyBorder="1" applyAlignment="1">
      <alignment horizontal="center" vertical="center" wrapText="1"/>
    </xf>
    <xf numFmtId="0" fontId="11" fillId="0" borderId="14" xfId="5" applyFont="1" applyBorder="1" applyAlignment="1">
      <alignment horizontal="center" vertical="center" wrapText="1"/>
    </xf>
    <xf numFmtId="49" fontId="11" fillId="0" borderId="59" xfId="5" applyNumberFormat="1" applyFont="1" applyBorder="1" applyAlignment="1">
      <alignment horizontal="center" vertical="center"/>
    </xf>
    <xf numFmtId="49" fontId="11" fillId="0" borderId="59" xfId="5" applyNumberFormat="1" applyFont="1" applyBorder="1" applyAlignment="1">
      <alignment horizontal="center" vertical="center" wrapText="1"/>
    </xf>
    <xf numFmtId="49" fontId="11" fillId="0" borderId="0" xfId="5" applyNumberFormat="1" applyFont="1" applyAlignment="1">
      <alignment horizontal="center" vertical="center"/>
    </xf>
    <xf numFmtId="0" fontId="11" fillId="0" borderId="0" xfId="5" applyFont="1" applyBorder="1" applyAlignment="1">
      <alignment vertical="center"/>
    </xf>
    <xf numFmtId="0" fontId="11" fillId="0" borderId="59" xfId="5" applyFont="1" applyBorder="1" applyAlignment="1">
      <alignment vertical="center"/>
    </xf>
    <xf numFmtId="0" fontId="40" fillId="0" borderId="59" xfId="5" applyFont="1" applyBorder="1" applyAlignment="1">
      <alignment horizontal="center" vertical="center" wrapText="1"/>
    </xf>
    <xf numFmtId="0" fontId="40" fillId="0" borderId="59" xfId="5" applyFont="1" applyBorder="1" applyAlignment="1">
      <alignment horizontal="center" vertical="center"/>
    </xf>
    <xf numFmtId="0" fontId="11" fillId="0" borderId="59" xfId="5" applyFont="1" applyBorder="1" applyAlignment="1">
      <alignment horizontal="center" vertical="center"/>
    </xf>
    <xf numFmtId="0" fontId="11" fillId="0" borderId="59" xfId="5" applyFont="1" applyBorder="1" applyAlignment="1">
      <alignment horizontal="left" vertical="center" wrapText="1"/>
    </xf>
    <xf numFmtId="41" fontId="11" fillId="0" borderId="59" xfId="5" applyNumberFormat="1" applyFont="1" applyBorder="1" applyAlignment="1">
      <alignment vertical="center"/>
    </xf>
    <xf numFmtId="0" fontId="11" fillId="0" borderId="59" xfId="5" applyFont="1" applyBorder="1" applyAlignment="1">
      <alignment horizontal="center" vertical="center" wrapText="1"/>
    </xf>
    <xf numFmtId="0" fontId="11" fillId="0" borderId="59" xfId="5" applyFont="1" applyBorder="1" applyAlignment="1">
      <alignment vertical="center" wrapText="1"/>
    </xf>
    <xf numFmtId="0" fontId="11" fillId="0" borderId="0" xfId="5" applyFont="1" applyAlignment="1">
      <alignment horizontal="center" vertical="center"/>
    </xf>
    <xf numFmtId="0" fontId="15" fillId="0" borderId="0" xfId="0" applyFont="1" applyAlignment="1">
      <alignment horizontal="center"/>
    </xf>
    <xf numFmtId="49" fontId="11" fillId="0" borderId="5" xfId="5" applyNumberFormat="1" applyFont="1" applyBorder="1" applyAlignment="1">
      <alignment horizontal="center" vertical="center"/>
    </xf>
    <xf numFmtId="49" fontId="11" fillId="0" borderId="5" xfId="5" applyNumberFormat="1" applyFont="1" applyBorder="1" applyAlignment="1">
      <alignment horizontal="center" vertical="center" wrapText="1"/>
    </xf>
    <xf numFmtId="49" fontId="11" fillId="0" borderId="59" xfId="5" applyNumberFormat="1" applyFont="1" applyBorder="1" applyAlignment="1">
      <alignment horizontal="left" vertical="center"/>
    </xf>
    <xf numFmtId="0" fontId="11" fillId="0" borderId="59" xfId="5" applyFont="1" applyBorder="1" applyAlignment="1">
      <alignment horizontal="left" vertical="center"/>
    </xf>
    <xf numFmtId="0" fontId="10" fillId="0" borderId="59" xfId="0" applyFont="1" applyBorder="1" applyAlignment="1">
      <alignment vertical="center" wrapText="1"/>
    </xf>
    <xf numFmtId="0" fontId="10" fillId="0" borderId="59" xfId="0" applyFont="1" applyBorder="1" applyAlignment="1">
      <alignment vertical="top" wrapText="1"/>
    </xf>
    <xf numFmtId="0" fontId="11" fillId="0" borderId="56" xfId="5" applyFont="1" applyBorder="1" applyAlignment="1">
      <alignment vertical="center"/>
    </xf>
    <xf numFmtId="0" fontId="11" fillId="0" borderId="56" xfId="5" applyFont="1" applyBorder="1" applyAlignment="1">
      <alignment vertical="center" wrapText="1"/>
    </xf>
    <xf numFmtId="49" fontId="11" fillId="0" borderId="0" xfId="5" applyNumberFormat="1" applyFont="1" applyBorder="1" applyAlignment="1">
      <alignment horizontal="center" vertical="center"/>
    </xf>
    <xf numFmtId="0" fontId="11" fillId="0" borderId="0" xfId="5" applyFont="1" applyBorder="1" applyAlignment="1">
      <alignment vertical="center" wrapText="1"/>
    </xf>
    <xf numFmtId="0" fontId="11" fillId="2" borderId="8" xfId="0" applyFont="1" applyFill="1" applyBorder="1" applyAlignment="1">
      <alignment horizontal="justify" vertical="top" wrapText="1"/>
    </xf>
    <xf numFmtId="0" fontId="11" fillId="0" borderId="48" xfId="0" applyFont="1" applyBorder="1" applyAlignment="1">
      <alignment vertical="top" wrapText="1"/>
    </xf>
    <xf numFmtId="0" fontId="41" fillId="0" borderId="59" xfId="5" applyFont="1" applyBorder="1" applyAlignment="1">
      <alignment vertical="center" wrapText="1"/>
    </xf>
    <xf numFmtId="0" fontId="10" fillId="2" borderId="59" xfId="0" applyFont="1" applyFill="1" applyBorder="1" applyAlignment="1">
      <alignment vertical="center" wrapText="1"/>
    </xf>
    <xf numFmtId="0" fontId="42" fillId="0" borderId="0" xfId="5" applyFont="1" applyBorder="1" applyAlignment="1">
      <alignment vertical="center"/>
    </xf>
    <xf numFmtId="0" fontId="42" fillId="0" borderId="0" xfId="5" applyFont="1" applyAlignment="1">
      <alignment vertical="center"/>
    </xf>
    <xf numFmtId="0" fontId="42" fillId="0" borderId="0" xfId="5" applyFont="1" applyAlignment="1">
      <alignment horizontal="center" vertical="center"/>
    </xf>
    <xf numFmtId="0" fontId="43" fillId="0" borderId="0" xfId="5" applyFont="1" applyAlignment="1">
      <alignment vertical="center"/>
    </xf>
    <xf numFmtId="0" fontId="43" fillId="0" borderId="0" xfId="5" applyFont="1" applyAlignment="1">
      <alignment horizontal="center" vertical="center"/>
    </xf>
    <xf numFmtId="0" fontId="43" fillId="0" borderId="0" xfId="5" applyFont="1" applyAlignment="1">
      <alignment horizontal="right" vertical="center"/>
    </xf>
    <xf numFmtId="0" fontId="43" fillId="0" borderId="0" xfId="5" applyFont="1" applyBorder="1" applyAlignment="1">
      <alignment vertical="center"/>
    </xf>
    <xf numFmtId="0" fontId="40" fillId="0" borderId="0" xfId="5" applyFont="1" applyAlignment="1">
      <alignment horizontal="center" vertical="center"/>
    </xf>
    <xf numFmtId="0" fontId="10" fillId="0" borderId="59" xfId="0" applyFont="1" applyBorder="1" applyAlignment="1">
      <alignment horizontal="center" vertical="top" wrapText="1"/>
    </xf>
    <xf numFmtId="0" fontId="10" fillId="0" borderId="59" xfId="0" applyFont="1" applyBorder="1" applyAlignment="1">
      <alignment vertical="top"/>
    </xf>
    <xf numFmtId="0" fontId="10" fillId="0" borderId="0" xfId="0" applyFont="1"/>
    <xf numFmtId="41" fontId="0" fillId="0" borderId="0" xfId="0" applyNumberFormat="1" applyAlignment="1">
      <alignment vertical="top"/>
    </xf>
    <xf numFmtId="0" fontId="0" fillId="0" borderId="2" xfId="0" applyFill="1" applyBorder="1" applyAlignment="1">
      <alignment horizontal="center"/>
    </xf>
    <xf numFmtId="0" fontId="6" fillId="0" borderId="59" xfId="0" applyFont="1" applyBorder="1" applyAlignment="1">
      <alignment vertical="center" wrapText="1"/>
    </xf>
    <xf numFmtId="0" fontId="44" fillId="0" borderId="59" xfId="0" applyFont="1" applyFill="1" applyBorder="1" applyAlignment="1">
      <alignment vertical="top" wrapText="1"/>
    </xf>
    <xf numFmtId="0" fontId="44" fillId="0" borderId="59" xfId="0" applyFont="1" applyFill="1" applyBorder="1" applyAlignment="1">
      <alignment horizontal="center" vertical="top"/>
    </xf>
    <xf numFmtId="0" fontId="47" fillId="0" borderId="59" xfId="0" applyFont="1" applyFill="1" applyBorder="1" applyAlignment="1">
      <alignment horizontal="center" vertical="top"/>
    </xf>
    <xf numFmtId="0" fontId="45" fillId="0" borderId="59" xfId="0" applyFont="1" applyFill="1" applyBorder="1" applyAlignment="1">
      <alignment horizontal="left" vertical="top"/>
    </xf>
    <xf numFmtId="0" fontId="44" fillId="0" borderId="59" xfId="0" applyFont="1" applyFill="1" applyBorder="1" applyAlignment="1">
      <alignment horizontal="right" vertical="top"/>
    </xf>
    <xf numFmtId="0" fontId="45" fillId="0" borderId="48" xfId="0" applyFont="1" applyFill="1" applyBorder="1" applyAlignment="1">
      <alignment vertical="top" wrapText="1"/>
    </xf>
    <xf numFmtId="0" fontId="44" fillId="0" borderId="59" xfId="0" applyFont="1" applyFill="1" applyBorder="1" applyAlignment="1">
      <alignment vertical="top"/>
    </xf>
    <xf numFmtId="0" fontId="44" fillId="0" borderId="59" xfId="0" quotePrefix="1" applyFont="1" applyFill="1" applyBorder="1" applyAlignment="1">
      <alignment horizontal="center" vertical="top"/>
    </xf>
    <xf numFmtId="0" fontId="46" fillId="0" borderId="59" xfId="0" applyFont="1" applyFill="1" applyBorder="1" applyAlignment="1">
      <alignment horizontal="right" vertical="top" wrapText="1"/>
    </xf>
    <xf numFmtId="41" fontId="44" fillId="0" borderId="59" xfId="10" applyFont="1" applyFill="1" applyBorder="1" applyAlignment="1">
      <alignment horizontal="center" vertical="top"/>
    </xf>
    <xf numFmtId="0" fontId="44" fillId="0" borderId="59" xfId="0" applyFont="1" applyFill="1" applyBorder="1" applyAlignment="1">
      <alignment horizontal="center" vertical="top" wrapText="1"/>
    </xf>
    <xf numFmtId="0" fontId="46" fillId="0" borderId="59" xfId="0" applyFont="1" applyFill="1" applyBorder="1" applyAlignment="1">
      <alignment vertical="top" wrapText="1"/>
    </xf>
    <xf numFmtId="0" fontId="46" fillId="0" borderId="59" xfId="0" applyFont="1" applyFill="1" applyBorder="1" applyAlignment="1">
      <alignment horizontal="center" vertical="top"/>
    </xf>
    <xf numFmtId="0" fontId="46" fillId="0" borderId="59" xfId="0" applyFont="1" applyFill="1" applyBorder="1" applyAlignment="1">
      <alignment horizontal="right" vertical="top"/>
    </xf>
    <xf numFmtId="41" fontId="46" fillId="0" borderId="59" xfId="10" applyFont="1" applyFill="1" applyBorder="1" applyAlignment="1">
      <alignment horizontal="center" vertical="top"/>
    </xf>
    <xf numFmtId="0" fontId="46" fillId="0" borderId="59" xfId="0" applyFont="1" applyFill="1" applyBorder="1" applyAlignment="1">
      <alignment horizontal="center" vertical="top" wrapText="1"/>
    </xf>
    <xf numFmtId="0" fontId="44" fillId="0" borderId="48" xfId="0" applyFont="1" applyFill="1" applyBorder="1" applyAlignment="1">
      <alignment vertical="top" wrapText="1"/>
    </xf>
    <xf numFmtId="0" fontId="44" fillId="0" borderId="59" xfId="0" applyFont="1" applyFill="1" applyBorder="1" applyAlignment="1">
      <alignment horizontal="left" vertical="top" wrapText="1"/>
    </xf>
    <xf numFmtId="0" fontId="45" fillId="0" borderId="59" xfId="0" applyFont="1" applyFill="1" applyBorder="1" applyAlignment="1">
      <alignment vertical="top" wrapText="1"/>
    </xf>
    <xf numFmtId="0" fontId="48" fillId="0" borderId="59" xfId="0" applyFont="1" applyFill="1" applyBorder="1" applyAlignment="1">
      <alignment vertical="top" wrapText="1"/>
    </xf>
    <xf numFmtId="0" fontId="44" fillId="0" borderId="59" xfId="0" applyFont="1" applyFill="1" applyBorder="1" applyAlignment="1">
      <alignment vertical="center" wrapText="1"/>
    </xf>
    <xf numFmtId="0" fontId="44" fillId="0" borderId="59" xfId="0" applyFont="1" applyFill="1" applyBorder="1" applyAlignment="1">
      <alignment horizontal="center" vertical="center"/>
    </xf>
    <xf numFmtId="0" fontId="44" fillId="0" borderId="59" xfId="0" applyFont="1" applyFill="1" applyBorder="1" applyAlignment="1">
      <alignment horizontal="right" vertical="center"/>
    </xf>
    <xf numFmtId="41" fontId="44" fillId="0" borderId="59" xfId="10" applyFont="1" applyFill="1" applyBorder="1" applyAlignment="1">
      <alignment vertical="center"/>
    </xf>
    <xf numFmtId="0" fontId="44" fillId="0" borderId="59" xfId="0" applyFont="1" applyFill="1" applyBorder="1" applyAlignment="1">
      <alignment horizontal="center" vertical="center" wrapText="1"/>
    </xf>
    <xf numFmtId="0" fontId="47" fillId="0" borderId="48" xfId="0" applyFont="1" applyFill="1" applyBorder="1" applyAlignment="1">
      <alignment vertical="top" wrapText="1"/>
    </xf>
    <xf numFmtId="0" fontId="44" fillId="0" borderId="59" xfId="0" applyFont="1" applyFill="1" applyBorder="1" applyAlignment="1">
      <alignment horizontal="right" vertical="top" wrapText="1"/>
    </xf>
    <xf numFmtId="0" fontId="47" fillId="0" borderId="59" xfId="0" applyFont="1" applyFill="1" applyBorder="1" applyAlignment="1">
      <alignment horizontal="left" vertical="top" wrapText="1"/>
    </xf>
    <xf numFmtId="41" fontId="44" fillId="0" borderId="59" xfId="10" applyFont="1" applyFill="1" applyBorder="1" applyAlignment="1">
      <alignment horizontal="center" vertical="top" wrapText="1"/>
    </xf>
    <xf numFmtId="0" fontId="44" fillId="0" borderId="53" xfId="0" applyFont="1" applyFill="1" applyBorder="1" applyAlignment="1">
      <alignment horizontal="center" vertical="top"/>
    </xf>
    <xf numFmtId="0" fontId="44" fillId="0" borderId="53" xfId="0" quotePrefix="1" applyFont="1" applyFill="1" applyBorder="1" applyAlignment="1">
      <alignment horizontal="center" vertical="top"/>
    </xf>
    <xf numFmtId="0" fontId="44" fillId="0" borderId="53" xfId="0" applyFont="1" applyFill="1" applyBorder="1" applyAlignment="1">
      <alignment horizontal="left" vertical="top" wrapText="1"/>
    </xf>
    <xf numFmtId="0" fontId="44" fillId="0" borderId="7" xfId="0" applyFont="1" applyFill="1" applyBorder="1" applyAlignment="1">
      <alignment horizontal="center" vertical="top"/>
    </xf>
    <xf numFmtId="0" fontId="44" fillId="0" borderId="7" xfId="0" applyFont="1" applyFill="1" applyBorder="1" applyAlignment="1">
      <alignment horizontal="left" vertical="top" wrapText="1"/>
    </xf>
    <xf numFmtId="0" fontId="46" fillId="0" borderId="41" xfId="0" applyFont="1" applyFill="1" applyBorder="1" applyAlignment="1">
      <alignment horizontal="left" vertical="top" wrapText="1"/>
    </xf>
    <xf numFmtId="0" fontId="44" fillId="0" borderId="7" xfId="0" applyFont="1" applyFill="1" applyBorder="1" applyAlignment="1">
      <alignment vertical="top" wrapText="1"/>
    </xf>
    <xf numFmtId="0" fontId="46" fillId="0" borderId="53" xfId="0" applyFont="1" applyFill="1" applyBorder="1" applyAlignment="1">
      <alignment horizontal="right" vertical="top" wrapText="1"/>
    </xf>
    <xf numFmtId="41" fontId="44" fillId="0" borderId="53" xfId="10" applyFont="1" applyFill="1" applyBorder="1" applyAlignment="1">
      <alignment horizontal="center" vertical="top" wrapText="1"/>
    </xf>
    <xf numFmtId="0" fontId="44" fillId="0" borderId="53" xfId="0" applyFont="1" applyFill="1" applyBorder="1" applyAlignment="1">
      <alignment horizontal="center" vertical="top" wrapText="1"/>
    </xf>
    <xf numFmtId="0" fontId="46" fillId="0" borderId="60" xfId="0" applyFont="1" applyFill="1" applyBorder="1" applyAlignment="1">
      <alignment horizontal="left" vertical="top" wrapText="1"/>
    </xf>
    <xf numFmtId="0" fontId="44" fillId="0" borderId="60" xfId="0" applyFont="1" applyFill="1" applyBorder="1" applyAlignment="1">
      <alignment vertical="top" wrapText="1"/>
    </xf>
    <xf numFmtId="0" fontId="46" fillId="0" borderId="60" xfId="0" applyFont="1" applyFill="1" applyBorder="1" applyAlignment="1">
      <alignment horizontal="right" vertical="top" wrapText="1"/>
    </xf>
    <xf numFmtId="41" fontId="44" fillId="0" borderId="60" xfId="10" applyFont="1" applyFill="1" applyBorder="1" applyAlignment="1">
      <alignment horizontal="center" vertical="top" wrapText="1"/>
    </xf>
    <xf numFmtId="0" fontId="44" fillId="0" borderId="60" xfId="0" applyFont="1" applyFill="1" applyBorder="1" applyAlignment="1">
      <alignment horizontal="center" vertical="top" wrapText="1"/>
    </xf>
    <xf numFmtId="0" fontId="44" fillId="0" borderId="60" xfId="0" applyFont="1" applyFill="1" applyBorder="1" applyAlignment="1">
      <alignment horizontal="center" vertical="top"/>
    </xf>
    <xf numFmtId="0" fontId="44" fillId="0" borderId="7" xfId="0" applyFont="1" applyFill="1" applyBorder="1" applyAlignment="1">
      <alignment horizontal="center" vertical="top" wrapText="1"/>
    </xf>
    <xf numFmtId="0" fontId="44" fillId="0" borderId="8" xfId="0" applyFont="1" applyFill="1" applyBorder="1" applyAlignment="1">
      <alignment horizontal="center" vertical="top"/>
    </xf>
    <xf numFmtId="0" fontId="44" fillId="0" borderId="8" xfId="0" applyFont="1" applyFill="1" applyBorder="1" applyAlignment="1">
      <alignment horizontal="center" vertical="top" wrapText="1"/>
    </xf>
    <xf numFmtId="0" fontId="46" fillId="0" borderId="13" xfId="0" applyFont="1" applyFill="1" applyBorder="1" applyAlignment="1">
      <alignment horizontal="left" vertical="top" wrapText="1"/>
    </xf>
    <xf numFmtId="0" fontId="44" fillId="0" borderId="8" xfId="0" applyFont="1" applyFill="1" applyBorder="1" applyAlignment="1">
      <alignment vertical="top" wrapText="1"/>
    </xf>
    <xf numFmtId="0" fontId="46" fillId="0" borderId="8" xfId="0" applyFont="1" applyFill="1" applyBorder="1" applyAlignment="1">
      <alignment horizontal="right" vertical="top" wrapText="1"/>
    </xf>
    <xf numFmtId="0" fontId="44" fillId="0" borderId="8" xfId="0" applyFont="1" applyFill="1" applyBorder="1" applyAlignment="1">
      <alignment horizontal="right" vertical="top" wrapText="1"/>
    </xf>
    <xf numFmtId="0" fontId="44" fillId="0" borderId="53" xfId="0" applyFont="1" applyFill="1" applyBorder="1" applyAlignment="1">
      <alignment vertical="top" wrapText="1"/>
    </xf>
    <xf numFmtId="0" fontId="44" fillId="0" borderId="53" xfId="0" applyFont="1" applyFill="1" applyBorder="1" applyAlignment="1">
      <alignment horizontal="right" vertical="top" wrapText="1"/>
    </xf>
    <xf numFmtId="0" fontId="44" fillId="0" borderId="8" xfId="0" applyFont="1" applyFill="1" applyBorder="1" applyAlignment="1">
      <alignment horizontal="left" vertical="top" wrapText="1"/>
    </xf>
    <xf numFmtId="0" fontId="46" fillId="0" borderId="8" xfId="0" applyFont="1" applyFill="1" applyBorder="1" applyAlignment="1">
      <alignment horizontal="left" vertical="top" wrapText="1"/>
    </xf>
    <xf numFmtId="0" fontId="44" fillId="0" borderId="0" xfId="0" applyFont="1" applyFill="1" applyAlignment="1">
      <alignment vertical="top" wrapText="1"/>
    </xf>
    <xf numFmtId="164" fontId="46" fillId="0" borderId="59" xfId="0" applyNumberFormat="1" applyFont="1" applyFill="1" applyBorder="1" applyAlignment="1">
      <alignment vertical="top" wrapText="1"/>
    </xf>
    <xf numFmtId="164" fontId="46" fillId="0" borderId="59" xfId="0" applyNumberFormat="1" applyFont="1" applyFill="1" applyBorder="1" applyAlignment="1">
      <alignment horizontal="right" vertical="top" wrapText="1"/>
    </xf>
    <xf numFmtId="0" fontId="46" fillId="0" borderId="48" xfId="0" applyFont="1" applyFill="1" applyBorder="1" applyAlignment="1">
      <alignment vertical="top" wrapText="1"/>
    </xf>
    <xf numFmtId="9" fontId="46" fillId="0" borderId="59" xfId="0" applyNumberFormat="1" applyFont="1" applyFill="1" applyBorder="1" applyAlignment="1">
      <alignment horizontal="right" vertical="top" wrapText="1"/>
    </xf>
    <xf numFmtId="0" fontId="47" fillId="0" borderId="59" xfId="0" quotePrefix="1" applyFont="1" applyFill="1" applyBorder="1" applyAlignment="1">
      <alignment horizontal="center" vertical="top"/>
    </xf>
    <xf numFmtId="0" fontId="46" fillId="0" borderId="59" xfId="5" applyFont="1" applyFill="1" applyBorder="1" applyAlignment="1">
      <alignment horizontal="center" vertical="top" wrapText="1"/>
    </xf>
    <xf numFmtId="41" fontId="44" fillId="0" borderId="59" xfId="1" applyFont="1" applyFill="1" applyBorder="1" applyAlignment="1">
      <alignment horizontal="center" vertical="top" wrapText="1"/>
    </xf>
    <xf numFmtId="9" fontId="44" fillId="0" borderId="59" xfId="0" applyNumberFormat="1" applyFont="1" applyFill="1" applyBorder="1" applyAlignment="1">
      <alignment horizontal="right" vertical="top" wrapText="1"/>
    </xf>
    <xf numFmtId="0" fontId="45" fillId="0" borderId="59" xfId="0" applyFont="1" applyFill="1" applyBorder="1" applyAlignment="1">
      <alignment horizontal="left" vertical="top" wrapText="1"/>
    </xf>
    <xf numFmtId="0" fontId="47" fillId="0" borderId="59" xfId="0" applyFont="1" applyFill="1" applyBorder="1" applyAlignment="1">
      <alignment vertical="top"/>
    </xf>
    <xf numFmtId="41" fontId="44" fillId="0" borderId="59" xfId="10" applyFont="1" applyFill="1" applyBorder="1" applyAlignment="1">
      <alignment vertical="top"/>
    </xf>
    <xf numFmtId="0" fontId="44" fillId="0" borderId="59" xfId="0" applyFont="1" applyFill="1" applyBorder="1" applyAlignment="1">
      <alignment horizontal="justify" vertical="top" wrapText="1"/>
    </xf>
    <xf numFmtId="3" fontId="44" fillId="0" borderId="59" xfId="0" applyNumberFormat="1" applyFont="1" applyFill="1" applyBorder="1" applyAlignment="1">
      <alignment horizontal="right" vertical="top" wrapText="1"/>
    </xf>
    <xf numFmtId="41" fontId="44" fillId="0" borderId="59" xfId="0" applyNumberFormat="1" applyFont="1" applyFill="1" applyBorder="1" applyAlignment="1">
      <alignment vertical="top"/>
    </xf>
    <xf numFmtId="0" fontId="47" fillId="0" borderId="59" xfId="0" applyFont="1" applyFill="1" applyBorder="1" applyAlignment="1">
      <alignment horizontal="left" vertical="top"/>
    </xf>
    <xf numFmtId="9" fontId="44" fillId="0" borderId="59" xfId="0" applyNumberFormat="1" applyFont="1" applyFill="1" applyBorder="1" applyAlignment="1">
      <alignment horizontal="right" vertical="top"/>
    </xf>
    <xf numFmtId="0" fontId="47" fillId="0" borderId="59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10" fillId="0" borderId="0" xfId="0" applyFont="1" applyBorder="1" applyAlignment="1">
      <alignment vertical="center" wrapText="1"/>
    </xf>
    <xf numFmtId="0" fontId="11" fillId="0" borderId="0" xfId="5" applyFont="1" applyBorder="1" applyAlignment="1">
      <alignment horizontal="center" vertical="center"/>
    </xf>
    <xf numFmtId="41" fontId="10" fillId="0" borderId="0" xfId="1" applyFont="1" applyBorder="1" applyAlignment="1">
      <alignment vertical="top"/>
    </xf>
    <xf numFmtId="0" fontId="11" fillId="0" borderId="9" xfId="5" applyFont="1" applyBorder="1" applyAlignment="1">
      <alignment vertical="center"/>
    </xf>
    <xf numFmtId="0" fontId="51" fillId="0" borderId="59" xfId="0" applyFont="1" applyBorder="1" applyAlignment="1">
      <alignment horizontal="left" vertical="top" wrapText="1"/>
    </xf>
    <xf numFmtId="49" fontId="0" fillId="0" borderId="56" xfId="0" applyNumberFormat="1" applyBorder="1" applyAlignment="1">
      <alignment horizontal="left" vertical="top"/>
    </xf>
    <xf numFmtId="0" fontId="21" fillId="2" borderId="59" xfId="0" applyFont="1" applyFill="1" applyBorder="1" applyAlignment="1">
      <alignment horizontal="left" vertical="top" wrapText="1"/>
    </xf>
    <xf numFmtId="0" fontId="50" fillId="0" borderId="59" xfId="0" applyFont="1" applyBorder="1" applyAlignment="1">
      <alignment vertical="center"/>
    </xf>
    <xf numFmtId="0" fontId="50" fillId="0" borderId="59" xfId="0" applyFont="1" applyBorder="1" applyAlignment="1">
      <alignment vertical="top" wrapText="1"/>
    </xf>
    <xf numFmtId="0" fontId="13" fillId="0" borderId="1" xfId="0" applyFont="1" applyBorder="1" applyAlignment="1">
      <alignment vertical="center" wrapText="1"/>
    </xf>
    <xf numFmtId="0" fontId="50" fillId="0" borderId="59" xfId="0" applyNumberFormat="1" applyFont="1" applyBorder="1" applyAlignment="1">
      <alignment vertical="center" wrapText="1"/>
    </xf>
    <xf numFmtId="0" fontId="13" fillId="0" borderId="59" xfId="0" applyNumberFormat="1" applyFont="1" applyBorder="1" applyAlignment="1">
      <alignment vertical="center" wrapText="1"/>
    </xf>
    <xf numFmtId="0" fontId="26" fillId="2" borderId="59" xfId="0" applyFont="1" applyFill="1" applyBorder="1" applyAlignment="1">
      <alignment horizontal="left" vertical="top" wrapText="1"/>
    </xf>
    <xf numFmtId="0" fontId="13" fillId="0" borderId="59" xfId="0" applyFont="1" applyBorder="1" applyAlignment="1">
      <alignment horizontal="left" vertical="top" wrapText="1"/>
    </xf>
    <xf numFmtId="0" fontId="13" fillId="0" borderId="59" xfId="0" applyFont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vertical="center"/>
    </xf>
    <xf numFmtId="49" fontId="0" fillId="0" borderId="56" xfId="0" applyNumberFormat="1" applyBorder="1" applyAlignment="1">
      <alignment vertical="center"/>
    </xf>
    <xf numFmtId="49" fontId="0" fillId="0" borderId="2" xfId="0" applyNumberFormat="1" applyBorder="1" applyAlignment="1">
      <alignment horizontal="left" vertical="center"/>
    </xf>
    <xf numFmtId="49" fontId="0" fillId="0" borderId="59" xfId="0" applyNumberFormat="1" applyBorder="1" applyAlignment="1">
      <alignment vertical="center"/>
    </xf>
    <xf numFmtId="0" fontId="27" fillId="2" borderId="59" xfId="0" applyFont="1" applyFill="1" applyBorder="1"/>
    <xf numFmtId="0" fontId="53" fillId="0" borderId="0" xfId="0" applyFont="1" applyAlignment="1">
      <alignment horizontal="left" vertical="top" wrapText="1"/>
    </xf>
    <xf numFmtId="0" fontId="16" fillId="0" borderId="10" xfId="0" applyFont="1" applyBorder="1" applyAlignment="1">
      <alignment vertical="top" wrapText="1"/>
    </xf>
    <xf numFmtId="0" fontId="13" fillId="2" borderId="59" xfId="0" applyFont="1" applyFill="1" applyBorder="1" applyAlignment="1">
      <alignment vertical="top" wrapText="1"/>
    </xf>
    <xf numFmtId="0" fontId="13" fillId="0" borderId="1" xfId="0" applyFont="1" applyBorder="1" applyAlignment="1">
      <alignment vertical="center"/>
    </xf>
    <xf numFmtId="0" fontId="55" fillId="0" borderId="59" xfId="0" applyFont="1" applyBorder="1" applyAlignment="1">
      <alignment vertical="top" wrapText="1"/>
    </xf>
    <xf numFmtId="0" fontId="21" fillId="0" borderId="59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/>
    </xf>
    <xf numFmtId="0" fontId="21" fillId="0" borderId="59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/>
    </xf>
    <xf numFmtId="0" fontId="0" fillId="0" borderId="53" xfId="0" applyBorder="1" applyAlignment="1">
      <alignment vertical="top" wrapText="1"/>
    </xf>
    <xf numFmtId="0" fontId="0" fillId="0" borderId="59" xfId="0" applyBorder="1" applyAlignment="1">
      <alignment horizontal="center" vertical="top"/>
    </xf>
    <xf numFmtId="0" fontId="30" fillId="0" borderId="59" xfId="0" applyFont="1" applyBorder="1" applyAlignment="1">
      <alignment horizontal="left" vertical="top" wrapText="1"/>
    </xf>
    <xf numFmtId="0" fontId="2" fillId="0" borderId="56" xfId="0" applyFont="1" applyBorder="1" applyAlignment="1">
      <alignment horizontal="left" vertical="top" wrapText="1"/>
    </xf>
    <xf numFmtId="0" fontId="2" fillId="0" borderId="59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59" xfId="0" applyFont="1" applyBorder="1" applyAlignment="1">
      <alignment horizontal="left" vertical="top" wrapText="1"/>
    </xf>
    <xf numFmtId="49" fontId="2" fillId="0" borderId="56" xfId="0" applyNumberFormat="1" applyFont="1" applyBorder="1" applyAlignment="1">
      <alignment horizontal="left" vertical="top" wrapText="1"/>
    </xf>
    <xf numFmtId="43" fontId="30" fillId="0" borderId="59" xfId="11" applyFont="1" applyBorder="1" applyAlignment="1">
      <alignment horizontal="center" vertical="center"/>
    </xf>
    <xf numFmtId="0" fontId="0" fillId="0" borderId="59" xfId="0" applyBorder="1"/>
    <xf numFmtId="0" fontId="0" fillId="0" borderId="0" xfId="0" applyBorder="1" applyAlignment="1">
      <alignment horizontal="left" vertical="top" wrapText="1"/>
    </xf>
    <xf numFmtId="0" fontId="30" fillId="0" borderId="0" xfId="0" applyFont="1" applyBorder="1" applyAlignment="1">
      <alignment horizontal="left" vertical="top" wrapText="1"/>
    </xf>
    <xf numFmtId="9" fontId="30" fillId="0" borderId="59" xfId="0" applyNumberFormat="1" applyFont="1" applyBorder="1" applyAlignment="1">
      <alignment horizontal="center" vertical="center"/>
    </xf>
    <xf numFmtId="0" fontId="0" fillId="0" borderId="53" xfId="0" applyBorder="1" applyAlignment="1">
      <alignment horizontal="center" vertical="top"/>
    </xf>
    <xf numFmtId="0" fontId="32" fillId="0" borderId="0" xfId="0" applyFont="1" applyBorder="1" applyAlignment="1">
      <alignment horizontal="left" vertical="top" wrapText="1"/>
    </xf>
    <xf numFmtId="0" fontId="13" fillId="0" borderId="59" xfId="0" applyFont="1" applyBorder="1" applyAlignment="1">
      <alignment horizontal="center"/>
    </xf>
    <xf numFmtId="0" fontId="16" fillId="0" borderId="59" xfId="0" applyFont="1" applyBorder="1" applyAlignment="1">
      <alignment horizontal="left"/>
    </xf>
    <xf numFmtId="0" fontId="57" fillId="0" borderId="0" xfId="0" applyFont="1" applyAlignment="1">
      <alignment horizontal="left" vertical="center" wrapText="1"/>
    </xf>
    <xf numFmtId="0" fontId="57" fillId="0" borderId="59" xfId="0" applyFont="1" applyBorder="1" applyAlignment="1">
      <alignment horizontal="left" vertical="center" wrapText="1"/>
    </xf>
    <xf numFmtId="0" fontId="53" fillId="0" borderId="59" xfId="0" applyFont="1" applyBorder="1" applyAlignment="1">
      <alignment horizontal="center" vertical="center"/>
    </xf>
    <xf numFmtId="0" fontId="39" fillId="0" borderId="59" xfId="0" applyFont="1" applyBorder="1"/>
    <xf numFmtId="10" fontId="0" fillId="0" borderId="1" xfId="0" applyNumberFormat="1" applyBorder="1" applyAlignment="1">
      <alignment horizontal="center" vertical="top"/>
    </xf>
    <xf numFmtId="9" fontId="0" fillId="0" borderId="59" xfId="0" applyNumberFormat="1" applyBorder="1" applyAlignment="1">
      <alignment horizontal="center"/>
    </xf>
    <xf numFmtId="9" fontId="0" fillId="0" borderId="59" xfId="0" applyNumberFormat="1" applyBorder="1" applyAlignment="1">
      <alignment horizontal="center" vertical="center"/>
    </xf>
    <xf numFmtId="0" fontId="21" fillId="0" borderId="48" xfId="0" applyFont="1" applyBorder="1" applyAlignment="1">
      <alignment horizontal="left" vertical="top" wrapText="1"/>
    </xf>
    <xf numFmtId="0" fontId="53" fillId="0" borderId="59" xfId="0" applyFont="1" applyBorder="1" applyAlignment="1">
      <alignment horizontal="left" vertical="center" wrapText="1"/>
    </xf>
    <xf numFmtId="0" fontId="58" fillId="0" borderId="59" xfId="0" applyFont="1" applyBorder="1" applyAlignment="1">
      <alignment horizontal="left" vertical="center" wrapText="1"/>
    </xf>
    <xf numFmtId="0" fontId="11" fillId="2" borderId="59" xfId="0" applyFont="1" applyFill="1" applyBorder="1" applyAlignment="1">
      <alignment horizontal="left" vertical="top" wrapText="1"/>
    </xf>
    <xf numFmtId="0" fontId="53" fillId="0" borderId="59" xfId="0" applyFont="1" applyBorder="1" applyAlignment="1">
      <alignment horizontal="left" vertical="top" wrapText="1"/>
    </xf>
    <xf numFmtId="0" fontId="21" fillId="0" borderId="59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left" vertical="top" wrapText="1"/>
    </xf>
    <xf numFmtId="0" fontId="21" fillId="2" borderId="8" xfId="0" applyFont="1" applyFill="1" applyBorder="1" applyAlignment="1">
      <alignment vertical="top" wrapText="1"/>
    </xf>
    <xf numFmtId="0" fontId="13" fillId="0" borderId="48" xfId="0" applyFont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30" fillId="0" borderId="48" xfId="0" applyFont="1" applyBorder="1" applyAlignment="1">
      <alignment vertical="top" wrapText="1"/>
    </xf>
    <xf numFmtId="0" fontId="29" fillId="2" borderId="59" xfId="0" applyFont="1" applyFill="1" applyBorder="1" applyAlignment="1">
      <alignment horizontal="left" vertical="top" wrapText="1"/>
    </xf>
    <xf numFmtId="0" fontId="16" fillId="2" borderId="59" xfId="0" applyFont="1" applyFill="1" applyBorder="1" applyAlignment="1">
      <alignment vertical="top" wrapText="1"/>
    </xf>
    <xf numFmtId="0" fontId="13" fillId="0" borderId="59" xfId="0" applyNumberFormat="1" applyFont="1" applyBorder="1" applyAlignment="1">
      <alignment vertical="top" wrapText="1"/>
    </xf>
    <xf numFmtId="0" fontId="16" fillId="2" borderId="59" xfId="0" applyFont="1" applyFill="1" applyBorder="1" applyAlignment="1">
      <alignment horizontal="left" vertical="top" wrapText="1"/>
    </xf>
    <xf numFmtId="0" fontId="60" fillId="0" borderId="59" xfId="0" applyFont="1" applyBorder="1" applyAlignment="1">
      <alignment horizontal="left" vertical="center" wrapText="1"/>
    </xf>
    <xf numFmtId="0" fontId="31" fillId="2" borderId="0" xfId="0" applyFont="1" applyFill="1" applyBorder="1" applyAlignment="1">
      <alignment vertical="top" wrapText="1"/>
    </xf>
    <xf numFmtId="0" fontId="11" fillId="2" borderId="59" xfId="0" applyFont="1" applyFill="1" applyBorder="1" applyAlignment="1">
      <alignment vertical="top" wrapText="1"/>
    </xf>
    <xf numFmtId="0" fontId="13" fillId="0" borderId="59" xfId="0" applyFont="1" applyBorder="1" applyAlignment="1">
      <alignment horizontal="center" vertical="top"/>
    </xf>
    <xf numFmtId="0" fontId="21" fillId="2" borderId="59" xfId="0" applyFont="1" applyFill="1" applyBorder="1" applyAlignment="1">
      <alignment vertical="top" wrapText="1"/>
    </xf>
    <xf numFmtId="0" fontId="21" fillId="0" borderId="59" xfId="0" applyFont="1" applyFill="1" applyBorder="1" applyAlignment="1">
      <alignment horizontal="left" vertical="top" wrapText="1"/>
    </xf>
    <xf numFmtId="3" fontId="44" fillId="0" borderId="8" xfId="0" applyNumberFormat="1" applyFont="1" applyFill="1" applyBorder="1" applyAlignment="1">
      <alignment horizontal="center" vertical="top" wrapText="1"/>
    </xf>
    <xf numFmtId="0" fontId="61" fillId="0" borderId="59" xfId="0" applyFont="1" applyBorder="1" applyAlignment="1">
      <alignment vertical="top" wrapText="1"/>
    </xf>
    <xf numFmtId="0" fontId="62" fillId="2" borderId="59" xfId="0" applyFont="1" applyFill="1" applyBorder="1" applyAlignment="1">
      <alignment horizontal="left" vertical="top" wrapText="1"/>
    </xf>
    <xf numFmtId="0" fontId="63" fillId="0" borderId="59" xfId="0" applyFont="1" applyBorder="1" applyAlignment="1">
      <alignment horizontal="left" vertical="top" wrapText="1"/>
    </xf>
    <xf numFmtId="0" fontId="62" fillId="0" borderId="59" xfId="0" applyFont="1" applyBorder="1" applyAlignment="1">
      <alignment horizontal="center" vertical="top" wrapText="1"/>
    </xf>
    <xf numFmtId="0" fontId="63" fillId="0" borderId="59" xfId="0" applyFont="1" applyBorder="1" applyAlignment="1">
      <alignment horizontal="left" vertical="center" wrapText="1"/>
    </xf>
    <xf numFmtId="0" fontId="61" fillId="0" borderId="59" xfId="0" applyFont="1" applyBorder="1" applyAlignment="1">
      <alignment horizontal="center" vertical="top" wrapText="1"/>
    </xf>
    <xf numFmtId="0" fontId="44" fillId="0" borderId="59" xfId="0" applyFont="1" applyBorder="1" applyAlignment="1">
      <alignment horizontal="center" vertical="top" wrapText="1"/>
    </xf>
    <xf numFmtId="0" fontId="44" fillId="0" borderId="59" xfId="0" applyFont="1" applyBorder="1" applyAlignment="1">
      <alignment horizontal="center" vertical="top"/>
    </xf>
    <xf numFmtId="0" fontId="44" fillId="0" borderId="0" xfId="0" applyFont="1" applyAlignment="1">
      <alignment horizontal="right"/>
    </xf>
    <xf numFmtId="0" fontId="0" fillId="0" borderId="59" xfId="0" applyBorder="1" applyAlignment="1">
      <alignment horizontal="right"/>
    </xf>
    <xf numFmtId="0" fontId="30" fillId="0" borderId="52" xfId="0" applyFont="1" applyBorder="1" applyAlignment="1">
      <alignment horizontal="left" vertical="top" wrapText="1"/>
    </xf>
    <xf numFmtId="0" fontId="30" fillId="0" borderId="17" xfId="0" applyFont="1" applyBorder="1" applyAlignment="1">
      <alignment vertical="top" wrapText="1"/>
    </xf>
    <xf numFmtId="49" fontId="28" fillId="0" borderId="20" xfId="0" applyNumberFormat="1" applyFont="1" applyBorder="1" applyAlignment="1">
      <alignment horizontal="center" vertical="top" wrapText="1"/>
    </xf>
    <xf numFmtId="0" fontId="31" fillId="0" borderId="61" xfId="0" applyFont="1" applyBorder="1" applyAlignment="1">
      <alignment horizontal="left" vertical="top" wrapText="1"/>
    </xf>
    <xf numFmtId="0" fontId="31" fillId="0" borderId="29" xfId="0" applyFont="1" applyBorder="1" applyAlignment="1">
      <alignment horizontal="left" vertical="top" wrapText="1"/>
    </xf>
    <xf numFmtId="0" fontId="28" fillId="0" borderId="23" xfId="0" applyFont="1" applyBorder="1" applyAlignment="1">
      <alignment horizontal="left" vertical="top" wrapText="1"/>
    </xf>
    <xf numFmtId="0" fontId="28" fillId="0" borderId="30" xfId="0" applyFont="1" applyBorder="1" applyAlignment="1">
      <alignment horizontal="center" vertical="top" wrapText="1"/>
    </xf>
    <xf numFmtId="0" fontId="30" fillId="0" borderId="23" xfId="0" applyFont="1" applyBorder="1" applyAlignment="1">
      <alignment horizontal="center" vertical="top" wrapText="1"/>
    </xf>
    <xf numFmtId="0" fontId="28" fillId="0" borderId="23" xfId="0" applyFont="1" applyBorder="1" applyAlignment="1">
      <alignment horizontal="center" vertical="top" wrapText="1"/>
    </xf>
    <xf numFmtId="0" fontId="30" fillId="0" borderId="39" xfId="0" applyFont="1" applyBorder="1" applyAlignment="1">
      <alignment horizontal="center" vertical="top"/>
    </xf>
    <xf numFmtId="0" fontId="30" fillId="0" borderId="10" xfId="0" applyFont="1" applyBorder="1" applyAlignment="1">
      <alignment horizontal="center" vertical="top"/>
    </xf>
    <xf numFmtId="0" fontId="29" fillId="0" borderId="20" xfId="0" applyFont="1" applyBorder="1" applyAlignment="1">
      <alignment horizontal="left" vertical="top" wrapText="1"/>
    </xf>
    <xf numFmtId="49" fontId="0" fillId="0" borderId="33" xfId="0" applyNumberFormat="1" applyBorder="1" applyAlignment="1">
      <alignment vertical="top"/>
    </xf>
    <xf numFmtId="0" fontId="29" fillId="0" borderId="28" xfId="0" applyFont="1" applyBorder="1" applyAlignment="1">
      <alignment horizontal="left" vertical="top" wrapText="1"/>
    </xf>
    <xf numFmtId="0" fontId="30" fillId="0" borderId="21" xfId="0" applyFont="1" applyBorder="1" applyAlignment="1">
      <alignment horizontal="center" vertical="top" wrapText="1"/>
    </xf>
    <xf numFmtId="0" fontId="30" fillId="0" borderId="8" xfId="0" applyFont="1" applyBorder="1" applyAlignment="1">
      <alignment vertical="top" wrapText="1"/>
    </xf>
    <xf numFmtId="0" fontId="30" fillId="0" borderId="22" xfId="0" applyFont="1" applyBorder="1" applyAlignment="1">
      <alignment horizontal="center" vertical="top" wrapText="1"/>
    </xf>
    <xf numFmtId="49" fontId="0" fillId="0" borderId="32" xfId="0" applyNumberFormat="1" applyBorder="1" applyAlignment="1">
      <alignment vertical="top"/>
    </xf>
    <xf numFmtId="0" fontId="30" fillId="0" borderId="55" xfId="0" applyFont="1" applyBorder="1" applyAlignment="1">
      <alignment vertical="top" wrapText="1"/>
    </xf>
    <xf numFmtId="0" fontId="30" fillId="0" borderId="55" xfId="0" applyFont="1" applyBorder="1" applyAlignment="1">
      <alignment horizontal="center" vertical="top" wrapText="1"/>
    </xf>
    <xf numFmtId="0" fontId="29" fillId="0" borderId="24" xfId="0" applyFont="1" applyBorder="1" applyAlignment="1">
      <alignment horizontal="center" vertical="top" wrapText="1"/>
    </xf>
    <xf numFmtId="0" fontId="30" fillId="0" borderId="6" xfId="0" applyFont="1" applyBorder="1" applyAlignment="1">
      <alignment vertical="top" wrapText="1"/>
    </xf>
    <xf numFmtId="0" fontId="29" fillId="0" borderId="21" xfId="0" applyFont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30" fillId="0" borderId="52" xfId="0" applyFont="1" applyBorder="1" applyAlignment="1">
      <alignment vertical="top" wrapText="1"/>
    </xf>
    <xf numFmtId="0" fontId="32" fillId="0" borderId="48" xfId="0" applyFont="1" applyBorder="1" applyAlignment="1">
      <alignment horizontal="center" vertical="top" wrapText="1"/>
    </xf>
    <xf numFmtId="0" fontId="30" fillId="0" borderId="56" xfId="0" applyFont="1" applyBorder="1" applyAlignment="1">
      <alignment vertical="top" wrapText="1"/>
    </xf>
    <xf numFmtId="0" fontId="30" fillId="0" borderId="7" xfId="0" applyFont="1" applyBorder="1" applyAlignment="1">
      <alignment horizontal="center" vertical="top"/>
    </xf>
    <xf numFmtId="0" fontId="30" fillId="2" borderId="7" xfId="0" applyFont="1" applyFill="1" applyBorder="1" applyAlignment="1">
      <alignment vertical="top" wrapText="1"/>
    </xf>
    <xf numFmtId="0" fontId="30" fillId="0" borderId="59" xfId="0" applyFont="1" applyBorder="1" applyAlignment="1">
      <alignment vertical="top" wrapText="1"/>
    </xf>
    <xf numFmtId="9" fontId="30" fillId="0" borderId="59" xfId="0" applyNumberFormat="1" applyFont="1" applyBorder="1" applyAlignment="1">
      <alignment horizontal="center" vertical="top"/>
    </xf>
    <xf numFmtId="0" fontId="30" fillId="0" borderId="59" xfId="0" applyFont="1" applyBorder="1" applyAlignment="1">
      <alignment horizontal="center" vertical="top"/>
    </xf>
    <xf numFmtId="9" fontId="30" fillId="0" borderId="59" xfId="0" applyNumberFormat="1" applyFont="1" applyBorder="1" applyAlignment="1">
      <alignment horizontal="center" vertical="top" wrapText="1"/>
    </xf>
    <xf numFmtId="0" fontId="56" fillId="0" borderId="0" xfId="0" applyFont="1"/>
    <xf numFmtId="0" fontId="30" fillId="0" borderId="58" xfId="0" applyFont="1" applyBorder="1" applyAlignment="1">
      <alignment vertical="top" wrapText="1"/>
    </xf>
    <xf numFmtId="0" fontId="30" fillId="0" borderId="50" xfId="0" applyFont="1" applyBorder="1" applyAlignment="1">
      <alignment horizontal="left" vertical="top" wrapText="1"/>
    </xf>
    <xf numFmtId="0" fontId="30" fillId="0" borderId="13" xfId="0" applyFont="1" applyBorder="1" applyAlignment="1">
      <alignment vertical="top" wrapText="1"/>
    </xf>
    <xf numFmtId="0" fontId="30" fillId="0" borderId="20" xfId="0" applyFont="1" applyBorder="1" applyAlignment="1">
      <alignment horizontal="left" vertical="top" wrapText="1"/>
    </xf>
    <xf numFmtId="0" fontId="30" fillId="0" borderId="7" xfId="0" applyFont="1" applyBorder="1" applyAlignment="1">
      <alignment horizontal="left" vertical="top" wrapText="1"/>
    </xf>
    <xf numFmtId="9" fontId="30" fillId="0" borderId="53" xfId="0" applyNumberFormat="1" applyFont="1" applyBorder="1" applyAlignment="1">
      <alignment horizontal="center" vertical="top"/>
    </xf>
    <xf numFmtId="0" fontId="0" fillId="0" borderId="49" xfId="0" applyBorder="1" applyAlignment="1">
      <alignment horizontal="center" vertical="top"/>
    </xf>
    <xf numFmtId="49" fontId="0" fillId="0" borderId="63" xfId="0" applyNumberFormat="1" applyBorder="1" applyAlignment="1">
      <alignment vertical="top"/>
    </xf>
    <xf numFmtId="0" fontId="33" fillId="0" borderId="64" xfId="0" applyFont="1" applyBorder="1" applyAlignment="1">
      <alignment vertical="top" wrapText="1"/>
    </xf>
    <xf numFmtId="0" fontId="33" fillId="0" borderId="65" xfId="0" applyFont="1" applyBorder="1" applyAlignment="1">
      <alignment vertical="top" wrapText="1"/>
    </xf>
    <xf numFmtId="0" fontId="30" fillId="0" borderId="63" xfId="0" applyFont="1" applyBorder="1" applyAlignment="1">
      <alignment vertical="top" wrapText="1"/>
    </xf>
    <xf numFmtId="0" fontId="30" fillId="0" borderId="65" xfId="0" applyFont="1" applyBorder="1" applyAlignment="1">
      <alignment horizontal="center" vertical="top" wrapText="1"/>
    </xf>
    <xf numFmtId="0" fontId="30" fillId="0" borderId="62" xfId="0" applyFont="1" applyBorder="1" applyAlignment="1">
      <alignment horizontal="center" vertical="top" wrapText="1"/>
    </xf>
    <xf numFmtId="0" fontId="30" fillId="0" borderId="63" xfId="0" applyFont="1" applyBorder="1" applyAlignment="1">
      <alignment horizontal="center" vertical="top"/>
    </xf>
    <xf numFmtId="0" fontId="30" fillId="0" borderId="66" xfId="0" applyFont="1" applyBorder="1" applyAlignment="1">
      <alignment horizontal="center" vertical="top" wrapText="1"/>
    </xf>
    <xf numFmtId="0" fontId="30" fillId="0" borderId="8" xfId="0" applyFont="1" applyBorder="1" applyAlignment="1">
      <alignment horizontal="left" vertical="top"/>
    </xf>
    <xf numFmtId="0" fontId="30" fillId="0" borderId="59" xfId="0" applyFont="1" applyBorder="1" applyAlignment="1">
      <alignment vertical="top"/>
    </xf>
    <xf numFmtId="0" fontId="30" fillId="0" borderId="53" xfId="0" applyFont="1" applyBorder="1" applyAlignment="1">
      <alignment vertical="top" wrapText="1"/>
    </xf>
    <xf numFmtId="0" fontId="30" fillId="0" borderId="9" xfId="0" applyFont="1" applyBorder="1" applyAlignment="1">
      <alignment horizontal="center" vertical="top" wrapText="1"/>
    </xf>
    <xf numFmtId="9" fontId="30" fillId="0" borderId="55" xfId="0" applyNumberFormat="1" applyFont="1" applyBorder="1" applyAlignment="1">
      <alignment horizontal="center" vertical="top" wrapText="1"/>
    </xf>
    <xf numFmtId="0" fontId="30" fillId="0" borderId="50" xfId="0" applyNumberFormat="1" applyFont="1" applyBorder="1" applyAlignment="1">
      <alignment horizontal="center" vertical="top" wrapText="1"/>
    </xf>
    <xf numFmtId="0" fontId="0" fillId="0" borderId="12" xfId="0" applyBorder="1"/>
    <xf numFmtId="0" fontId="0" fillId="0" borderId="8" xfId="0" applyBorder="1"/>
    <xf numFmtId="0" fontId="30" fillId="0" borderId="40" xfId="0" applyFont="1" applyBorder="1" applyAlignment="1">
      <alignment horizontal="left" vertical="top" wrapText="1"/>
    </xf>
    <xf numFmtId="0" fontId="30" fillId="0" borderId="42" xfId="0" applyFont="1" applyBorder="1" applyAlignment="1">
      <alignment horizontal="left" vertical="top" wrapText="1"/>
    </xf>
    <xf numFmtId="0" fontId="30" fillId="0" borderId="53" xfId="0" applyFont="1" applyBorder="1" applyAlignment="1">
      <alignment horizontal="center" vertical="top" wrapText="1"/>
    </xf>
    <xf numFmtId="0" fontId="30" fillId="0" borderId="53" xfId="0" applyFont="1" applyBorder="1" applyAlignment="1">
      <alignment horizontal="center" vertical="top"/>
    </xf>
    <xf numFmtId="0" fontId="30" fillId="0" borderId="59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left" vertical="top" wrapText="1"/>
    </xf>
    <xf numFmtId="0" fontId="39" fillId="0" borderId="48" xfId="0" applyFont="1" applyBorder="1" applyAlignment="1">
      <alignment vertical="top" wrapText="1"/>
    </xf>
    <xf numFmtId="0" fontId="0" fillId="2" borderId="12" xfId="0" applyFill="1" applyBorder="1" applyAlignment="1">
      <alignment vertical="top"/>
    </xf>
    <xf numFmtId="0" fontId="30" fillId="2" borderId="13" xfId="0" applyFont="1" applyFill="1" applyBorder="1" applyAlignment="1">
      <alignment horizontal="justify" vertical="top" wrapText="1"/>
    </xf>
    <xf numFmtId="0" fontId="30" fillId="2" borderId="12" xfId="0" applyFont="1" applyFill="1" applyBorder="1" applyAlignment="1">
      <alignment horizontal="justify" vertical="top" wrapText="1"/>
    </xf>
    <xf numFmtId="0" fontId="30" fillId="0" borderId="50" xfId="0" applyFont="1" applyBorder="1" applyAlignment="1">
      <alignment horizontal="justify" vertical="top" wrapText="1"/>
    </xf>
    <xf numFmtId="0" fontId="30" fillId="0" borderId="53" xfId="0" applyFont="1" applyBorder="1" applyAlignment="1">
      <alignment horizontal="justify" vertical="top" wrapText="1"/>
    </xf>
    <xf numFmtId="0" fontId="30" fillId="0" borderId="34" xfId="0" applyFont="1" applyBorder="1" applyAlignment="1">
      <alignment horizontal="justify" vertical="top" wrapText="1"/>
    </xf>
    <xf numFmtId="0" fontId="30" fillId="0" borderId="34" xfId="0" applyFont="1" applyBorder="1" applyAlignment="1">
      <alignment horizontal="center" vertical="top" wrapText="1"/>
    </xf>
    <xf numFmtId="0" fontId="30" fillId="0" borderId="59" xfId="0" applyFont="1" applyBorder="1" applyAlignment="1">
      <alignment horizontal="justify" vertical="top" wrapText="1"/>
    </xf>
    <xf numFmtId="0" fontId="30" fillId="0" borderId="39" xfId="0" applyFont="1" applyBorder="1" applyAlignment="1">
      <alignment horizontal="left" vertical="top" wrapText="1"/>
    </xf>
    <xf numFmtId="0" fontId="32" fillId="2" borderId="67" xfId="0" applyFont="1" applyFill="1" applyBorder="1" applyAlignment="1">
      <alignment horizontal="center" vertical="top" wrapText="1"/>
    </xf>
    <xf numFmtId="0" fontId="32" fillId="2" borderId="12" xfId="0" applyFont="1" applyFill="1" applyBorder="1" applyAlignment="1">
      <alignment horizontal="center" vertical="top"/>
    </xf>
    <xf numFmtId="0" fontId="32" fillId="2" borderId="10" xfId="0" applyFont="1" applyFill="1" applyBorder="1" applyAlignment="1">
      <alignment vertical="top" wrapText="1"/>
    </xf>
    <xf numFmtId="0" fontId="32" fillId="2" borderId="8" xfId="0" applyFont="1" applyFill="1" applyBorder="1" applyAlignment="1">
      <alignment vertical="top" wrapText="1"/>
    </xf>
    <xf numFmtId="0" fontId="32" fillId="2" borderId="68" xfId="0" applyFont="1" applyFill="1" applyBorder="1" applyAlignment="1">
      <alignment horizontal="center" vertical="top" wrapText="1"/>
    </xf>
    <xf numFmtId="0" fontId="32" fillId="2" borderId="69" xfId="0" applyFont="1" applyFill="1" applyBorder="1" applyAlignment="1">
      <alignment horizontal="center" vertical="top" wrapText="1"/>
    </xf>
    <xf numFmtId="49" fontId="0" fillId="0" borderId="71" xfId="0" applyNumberFormat="1" applyBorder="1" applyAlignment="1">
      <alignment vertical="top"/>
    </xf>
    <xf numFmtId="49" fontId="0" fillId="2" borderId="71" xfId="0" applyNumberFormat="1" applyFill="1" applyBorder="1" applyAlignment="1">
      <alignment vertical="top"/>
    </xf>
    <xf numFmtId="0" fontId="32" fillId="2" borderId="72" xfId="0" applyFont="1" applyFill="1" applyBorder="1" applyAlignment="1">
      <alignment horizontal="center" vertical="top"/>
    </xf>
    <xf numFmtId="0" fontId="32" fillId="2" borderId="73" xfId="0" applyFont="1" applyFill="1" applyBorder="1" applyAlignment="1">
      <alignment vertical="top" wrapText="1"/>
    </xf>
    <xf numFmtId="0" fontId="32" fillId="2" borderId="71" xfId="0" applyFont="1" applyFill="1" applyBorder="1" applyAlignment="1">
      <alignment vertical="top" wrapText="1"/>
    </xf>
    <xf numFmtId="0" fontId="32" fillId="2" borderId="74" xfId="0" applyFont="1" applyFill="1" applyBorder="1" applyAlignment="1">
      <alignment horizontal="center" vertical="top" wrapText="1"/>
    </xf>
    <xf numFmtId="49" fontId="0" fillId="0" borderId="70" xfId="0" applyNumberFormat="1" applyBorder="1" applyAlignment="1">
      <alignment vertical="top"/>
    </xf>
    <xf numFmtId="49" fontId="0" fillId="2" borderId="70" xfId="0" applyNumberFormat="1" applyFill="1" applyBorder="1" applyAlignment="1">
      <alignment vertical="top"/>
    </xf>
    <xf numFmtId="0" fontId="32" fillId="2" borderId="75" xfId="0" applyFont="1" applyFill="1" applyBorder="1" applyAlignment="1">
      <alignment horizontal="justify" vertical="top" wrapText="1"/>
    </xf>
    <xf numFmtId="0" fontId="32" fillId="2" borderId="76" xfId="0" applyFont="1" applyFill="1" applyBorder="1" applyAlignment="1">
      <alignment horizontal="center" vertical="top" wrapText="1"/>
    </xf>
    <xf numFmtId="49" fontId="0" fillId="0" borderId="5" xfId="0" applyNumberFormat="1" applyBorder="1" applyAlignment="1">
      <alignment vertical="top"/>
    </xf>
    <xf numFmtId="49" fontId="0" fillId="2" borderId="5" xfId="0" applyNumberFormat="1" applyFill="1" applyBorder="1" applyAlignment="1">
      <alignment vertical="top"/>
    </xf>
    <xf numFmtId="0" fontId="29" fillId="2" borderId="9" xfId="0" applyFont="1" applyFill="1" applyBorder="1" applyAlignment="1">
      <alignment horizontal="justify" vertical="top"/>
    </xf>
    <xf numFmtId="0" fontId="29" fillId="2" borderId="5" xfId="0" applyFont="1" applyFill="1" applyBorder="1" applyAlignment="1">
      <alignment horizontal="justify" vertical="top"/>
    </xf>
    <xf numFmtId="0" fontId="29" fillId="2" borderId="77" xfId="0" applyFont="1" applyFill="1" applyBorder="1" applyAlignment="1">
      <alignment horizontal="center" vertical="top" wrapText="1"/>
    </xf>
    <xf numFmtId="0" fontId="30" fillId="2" borderId="78" xfId="0" applyFont="1" applyFill="1" applyBorder="1" applyAlignment="1">
      <alignment horizontal="center" vertical="top" wrapText="1"/>
    </xf>
    <xf numFmtId="0" fontId="29" fillId="2" borderId="70" xfId="0" applyFont="1" applyFill="1" applyBorder="1" applyAlignment="1">
      <alignment horizontal="justify" vertical="top" wrapText="1"/>
    </xf>
    <xf numFmtId="0" fontId="29" fillId="2" borderId="79" xfId="0" applyFont="1" applyFill="1" applyBorder="1" applyAlignment="1">
      <alignment horizontal="center" vertical="top" wrapText="1"/>
    </xf>
    <xf numFmtId="0" fontId="30" fillId="2" borderId="80" xfId="0" applyFont="1" applyFill="1" applyBorder="1" applyAlignment="1">
      <alignment horizontal="center" vertical="top" wrapText="1"/>
    </xf>
    <xf numFmtId="49" fontId="4" fillId="0" borderId="81" xfId="0" applyNumberFormat="1" applyFont="1" applyBorder="1" applyAlignment="1">
      <alignment vertical="top"/>
    </xf>
    <xf numFmtId="49" fontId="4" fillId="2" borderId="82" xfId="0" applyNumberFormat="1" applyFont="1" applyFill="1" applyBorder="1" applyAlignment="1">
      <alignment vertical="top"/>
    </xf>
    <xf numFmtId="0" fontId="33" fillId="2" borderId="82" xfId="0" applyFont="1" applyFill="1" applyBorder="1" applyAlignment="1">
      <alignment horizontal="left" vertical="top" wrapText="1"/>
    </xf>
    <xf numFmtId="0" fontId="33" fillId="2" borderId="83" xfId="0" applyFont="1" applyFill="1" applyBorder="1" applyAlignment="1">
      <alignment horizontal="justify" vertical="top"/>
    </xf>
    <xf numFmtId="0" fontId="33" fillId="2" borderId="81" xfId="0" applyFont="1" applyFill="1" applyBorder="1" applyAlignment="1">
      <alignment horizontal="justify" vertical="top" wrapText="1"/>
    </xf>
    <xf numFmtId="0" fontId="33" fillId="2" borderId="84" xfId="0" applyFont="1" applyFill="1" applyBorder="1" applyAlignment="1">
      <alignment horizontal="center" vertical="top" wrapText="1"/>
    </xf>
    <xf numFmtId="0" fontId="33" fillId="2" borderId="85" xfId="0" applyFont="1" applyFill="1" applyBorder="1" applyAlignment="1">
      <alignment horizontal="center" vertical="top" wrapText="1"/>
    </xf>
    <xf numFmtId="0" fontId="64" fillId="0" borderId="0" xfId="0" applyFont="1"/>
    <xf numFmtId="49" fontId="0" fillId="0" borderId="81" xfId="0" applyNumberFormat="1" applyBorder="1" applyAlignment="1">
      <alignment vertical="top"/>
    </xf>
    <xf numFmtId="49" fontId="0" fillId="0" borderId="82" xfId="0" applyNumberFormat="1" applyBorder="1" applyAlignment="1">
      <alignment vertical="top"/>
    </xf>
    <xf numFmtId="0" fontId="30" fillId="0" borderId="81" xfId="0" applyFont="1" applyBorder="1" applyAlignment="1">
      <alignment vertical="top" wrapText="1"/>
    </xf>
    <xf numFmtId="0" fontId="30" fillId="0" borderId="84" xfId="0" applyFont="1" applyBorder="1" applyAlignment="1">
      <alignment horizontal="center" vertical="top" wrapText="1"/>
    </xf>
    <xf numFmtId="9" fontId="30" fillId="0" borderId="81" xfId="0" applyNumberFormat="1" applyFont="1" applyBorder="1" applyAlignment="1">
      <alignment horizontal="center" vertical="top" wrapText="1"/>
    </xf>
    <xf numFmtId="0" fontId="30" fillId="0" borderId="81" xfId="0" applyFont="1" applyBorder="1" applyAlignment="1">
      <alignment horizontal="center" vertical="top" wrapText="1"/>
    </xf>
    <xf numFmtId="0" fontId="30" fillId="0" borderId="81" xfId="0" applyFont="1" applyBorder="1" applyAlignment="1">
      <alignment horizontal="center" vertical="top"/>
    </xf>
    <xf numFmtId="0" fontId="30" fillId="0" borderId="85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vertical="top"/>
    </xf>
    <xf numFmtId="0" fontId="0" fillId="2" borderId="12" xfId="0" applyFill="1" applyBorder="1" applyAlignment="1">
      <alignment horizontal="center" vertical="top"/>
    </xf>
    <xf numFmtId="0" fontId="30" fillId="2" borderId="10" xfId="0" applyFont="1" applyFill="1" applyBorder="1" applyAlignment="1">
      <alignment vertical="top" wrapText="1"/>
    </xf>
    <xf numFmtId="0" fontId="30" fillId="0" borderId="70" xfId="0" applyFont="1" applyBorder="1" applyAlignment="1">
      <alignment vertical="top" wrapText="1"/>
    </xf>
    <xf numFmtId="0" fontId="30" fillId="0" borderId="70" xfId="0" applyFont="1" applyBorder="1" applyAlignment="1">
      <alignment horizontal="center" vertical="top" wrapText="1"/>
    </xf>
    <xf numFmtId="0" fontId="30" fillId="0" borderId="80" xfId="0" applyFont="1" applyBorder="1" applyAlignment="1">
      <alignment horizontal="center" vertical="top" wrapText="1"/>
    </xf>
    <xf numFmtId="0" fontId="0" fillId="2" borderId="82" xfId="0" applyFill="1" applyBorder="1" applyAlignment="1">
      <alignment horizontal="center" vertical="top"/>
    </xf>
    <xf numFmtId="0" fontId="30" fillId="2" borderId="83" xfId="0" applyFont="1" applyFill="1" applyBorder="1" applyAlignment="1">
      <alignment vertical="top" wrapText="1"/>
    </xf>
    <xf numFmtId="49" fontId="0" fillId="2" borderId="81" xfId="0" applyNumberFormat="1" applyFill="1" applyBorder="1" applyAlignment="1">
      <alignment vertical="top"/>
    </xf>
    <xf numFmtId="49" fontId="0" fillId="2" borderId="82" xfId="0" applyNumberFormat="1" applyFill="1" applyBorder="1" applyAlignment="1">
      <alignment vertical="top"/>
    </xf>
    <xf numFmtId="0" fontId="0" fillId="2" borderId="82" xfId="0" applyFill="1" applyBorder="1" applyAlignment="1">
      <alignment vertical="top"/>
    </xf>
    <xf numFmtId="0" fontId="30" fillId="2" borderId="83" xfId="0" applyFont="1" applyFill="1" applyBorder="1" applyAlignment="1">
      <alignment wrapText="1"/>
    </xf>
    <xf numFmtId="0" fontId="30" fillId="2" borderId="82" xfId="0" applyFont="1" applyFill="1" applyBorder="1" applyAlignment="1">
      <alignment vertical="top" wrapText="1"/>
    </xf>
    <xf numFmtId="0" fontId="30" fillId="2" borderId="81" xfId="0" applyFont="1" applyFill="1" applyBorder="1" applyAlignment="1">
      <alignment horizontal="center" vertical="top" wrapText="1"/>
    </xf>
    <xf numFmtId="0" fontId="30" fillId="2" borderId="85" xfId="0" applyFont="1" applyFill="1" applyBorder="1" applyAlignment="1">
      <alignment horizontal="center" vertical="top" wrapText="1"/>
    </xf>
    <xf numFmtId="49" fontId="36" fillId="0" borderId="59" xfId="0" applyNumberFormat="1" applyFont="1" applyBorder="1" applyAlignment="1">
      <alignment vertical="top"/>
    </xf>
    <xf numFmtId="0" fontId="29" fillId="0" borderId="48" xfId="0" applyFont="1" applyBorder="1" applyAlignment="1">
      <alignment horizontal="left" vertical="top" wrapText="1"/>
    </xf>
    <xf numFmtId="0" fontId="29" fillId="0" borderId="49" xfId="0" applyFont="1" applyBorder="1" applyAlignment="1">
      <alignment horizontal="left" vertical="top" wrapText="1"/>
    </xf>
    <xf numFmtId="0" fontId="29" fillId="0" borderId="59" xfId="0" applyFont="1" applyBorder="1" applyAlignment="1">
      <alignment vertical="top" wrapText="1"/>
    </xf>
    <xf numFmtId="9" fontId="29" fillId="0" borderId="59" xfId="0" applyNumberFormat="1" applyFont="1" applyBorder="1" applyAlignment="1">
      <alignment horizontal="center" vertical="top"/>
    </xf>
    <xf numFmtId="0" fontId="29" fillId="0" borderId="59" xfId="0" applyFont="1" applyBorder="1" applyAlignment="1">
      <alignment horizontal="center" vertical="top"/>
    </xf>
    <xf numFmtId="49" fontId="0" fillId="0" borderId="86" xfId="0" applyNumberFormat="1" applyBorder="1" applyAlignment="1">
      <alignment vertical="top"/>
    </xf>
    <xf numFmtId="0" fontId="30" fillId="0" borderId="81" xfId="0" applyFont="1" applyBorder="1" applyAlignment="1">
      <alignment horizontal="left" vertical="top" wrapText="1"/>
    </xf>
    <xf numFmtId="0" fontId="30" fillId="0" borderId="87" xfId="0" applyFont="1" applyBorder="1" applyAlignment="1">
      <alignment vertical="top" wrapText="1"/>
    </xf>
    <xf numFmtId="0" fontId="30" fillId="0" borderId="82" xfId="0" applyFont="1" applyBorder="1" applyAlignment="1">
      <alignment horizontal="center" vertical="top" wrapText="1"/>
    </xf>
    <xf numFmtId="49" fontId="0" fillId="0" borderId="39" xfId="0" applyNumberFormat="1" applyBorder="1" applyAlignment="1">
      <alignment vertical="top"/>
    </xf>
    <xf numFmtId="0" fontId="32" fillId="0" borderId="82" xfId="0" applyFont="1" applyBorder="1" applyAlignment="1">
      <alignment horizontal="center" vertical="top" wrapText="1"/>
    </xf>
    <xf numFmtId="0" fontId="32" fillId="0" borderId="87" xfId="0" applyFont="1" applyBorder="1" applyAlignment="1">
      <alignment horizontal="left" vertical="top" wrapText="1"/>
    </xf>
    <xf numFmtId="0" fontId="30" fillId="0" borderId="83" xfId="0" applyFont="1" applyBorder="1" applyAlignment="1">
      <alignment vertical="top" wrapText="1"/>
    </xf>
    <xf numFmtId="0" fontId="29" fillId="0" borderId="81" xfId="0" applyFont="1" applyBorder="1" applyAlignment="1">
      <alignment horizontal="center" vertical="top"/>
    </xf>
    <xf numFmtId="0" fontId="30" fillId="0" borderId="82" xfId="0" quotePrefix="1" applyFont="1" applyBorder="1" applyAlignment="1">
      <alignment horizontal="center" vertical="center" wrapText="1"/>
    </xf>
    <xf numFmtId="0" fontId="29" fillId="2" borderId="55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1" fillId="0" borderId="81" xfId="5" applyFont="1" applyBorder="1" applyAlignment="1">
      <alignment vertical="center"/>
    </xf>
    <xf numFmtId="0" fontId="11" fillId="0" borderId="81" xfId="5" applyFont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justify" vertical="top" wrapText="1"/>
    </xf>
    <xf numFmtId="0" fontId="11" fillId="0" borderId="87" xfId="5" applyFont="1" applyBorder="1" applyAlignment="1">
      <alignment vertical="center"/>
    </xf>
    <xf numFmtId="49" fontId="11" fillId="2" borderId="59" xfId="5" applyNumberFormat="1" applyFont="1" applyFill="1" applyBorder="1" applyAlignment="1">
      <alignment horizontal="left" vertical="center"/>
    </xf>
    <xf numFmtId="49" fontId="11" fillId="2" borderId="59" xfId="5" applyNumberFormat="1" applyFont="1" applyFill="1" applyBorder="1" applyAlignment="1">
      <alignment horizontal="center" vertical="center"/>
    </xf>
    <xf numFmtId="0" fontId="11" fillId="2" borderId="59" xfId="5" applyFont="1" applyFill="1" applyBorder="1" applyAlignment="1">
      <alignment horizontal="center" vertical="center"/>
    </xf>
    <xf numFmtId="49" fontId="11" fillId="2" borderId="59" xfId="5" applyNumberFormat="1" applyFont="1" applyFill="1" applyBorder="1" applyAlignment="1">
      <alignment horizontal="center" vertical="center" wrapText="1"/>
    </xf>
    <xf numFmtId="0" fontId="11" fillId="2" borderId="59" xfId="5" applyFont="1" applyFill="1" applyBorder="1" applyAlignment="1">
      <alignment horizontal="left" vertical="center"/>
    </xf>
    <xf numFmtId="0" fontId="9" fillId="2" borderId="59" xfId="0" applyFont="1" applyFill="1" applyBorder="1" applyAlignment="1">
      <alignment vertical="top" wrapText="1"/>
    </xf>
    <xf numFmtId="0" fontId="40" fillId="2" borderId="59" xfId="5" applyFont="1" applyFill="1" applyBorder="1" applyAlignment="1">
      <alignment horizontal="center" vertical="center" wrapText="1"/>
    </xf>
    <xf numFmtId="49" fontId="40" fillId="2" borderId="59" xfId="5" applyNumberFormat="1" applyFont="1" applyFill="1" applyBorder="1" applyAlignment="1">
      <alignment horizontal="center" vertical="center" wrapText="1"/>
    </xf>
    <xf numFmtId="0" fontId="40" fillId="2" borderId="59" xfId="5" applyFont="1" applyFill="1" applyBorder="1" applyAlignment="1">
      <alignment horizontal="center" vertical="center"/>
    </xf>
    <xf numFmtId="0" fontId="40" fillId="2" borderId="59" xfId="5" applyFont="1" applyFill="1" applyBorder="1" applyAlignment="1">
      <alignment horizontal="left" vertical="center"/>
    </xf>
    <xf numFmtId="0" fontId="10" fillId="2" borderId="48" xfId="0" applyFont="1" applyFill="1" applyBorder="1" applyAlignment="1">
      <alignment horizontal="center" vertical="center" wrapText="1"/>
    </xf>
    <xf numFmtId="0" fontId="49" fillId="2" borderId="48" xfId="0" applyFont="1" applyFill="1" applyBorder="1" applyAlignment="1">
      <alignment vertical="top" wrapText="1"/>
    </xf>
    <xf numFmtId="0" fontId="11" fillId="2" borderId="59" xfId="5" applyFont="1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right" vertical="top" wrapText="1"/>
    </xf>
    <xf numFmtId="41" fontId="10" fillId="2" borderId="59" xfId="10" applyFont="1" applyFill="1" applyBorder="1" applyAlignment="1">
      <alignment horizontal="center" vertical="top"/>
    </xf>
    <xf numFmtId="0" fontId="10" fillId="2" borderId="59" xfId="0" applyFont="1" applyFill="1" applyBorder="1" applyAlignment="1">
      <alignment horizontal="left" vertical="top" wrapText="1"/>
    </xf>
    <xf numFmtId="0" fontId="11" fillId="2" borderId="59" xfId="5" applyFont="1" applyFill="1" applyBorder="1" applyAlignment="1">
      <alignment horizontal="center" vertical="top" wrapText="1"/>
    </xf>
    <xf numFmtId="0" fontId="10" fillId="2" borderId="59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0" fontId="10" fillId="2" borderId="59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top"/>
    </xf>
    <xf numFmtId="0" fontId="11" fillId="2" borderId="59" xfId="5" applyFont="1" applyFill="1" applyBorder="1" applyAlignment="1">
      <alignment horizontal="left" vertical="center" wrapText="1"/>
    </xf>
    <xf numFmtId="41" fontId="11" fillId="2" borderId="59" xfId="5" applyNumberFormat="1" applyFont="1" applyFill="1" applyBorder="1" applyAlignment="1">
      <alignment horizontal="left" vertical="center"/>
    </xf>
    <xf numFmtId="0" fontId="11" fillId="2" borderId="59" xfId="0" applyFont="1" applyFill="1" applyBorder="1" applyAlignment="1">
      <alignment horizontal="right" vertical="top"/>
    </xf>
    <xf numFmtId="41" fontId="11" fillId="2" borderId="59" xfId="1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40" fillId="2" borderId="59" xfId="0" applyFont="1" applyFill="1" applyBorder="1" applyAlignment="1">
      <alignment vertical="top" wrapText="1"/>
    </xf>
    <xf numFmtId="0" fontId="10" fillId="2" borderId="59" xfId="0" applyFont="1" applyFill="1" applyBorder="1" applyAlignment="1">
      <alignment horizontal="center" vertical="top"/>
    </xf>
    <xf numFmtId="0" fontId="10" fillId="2" borderId="59" xfId="0" applyFont="1" applyFill="1" applyBorder="1" applyAlignment="1">
      <alignment horizontal="right" vertical="top"/>
    </xf>
    <xf numFmtId="0" fontId="8" fillId="2" borderId="59" xfId="0" applyFont="1" applyFill="1" applyBorder="1" applyAlignment="1">
      <alignment vertical="top" wrapText="1"/>
    </xf>
    <xf numFmtId="0" fontId="10" fillId="2" borderId="59" xfId="0" applyFont="1" applyFill="1" applyBorder="1" applyAlignment="1">
      <alignment horizontal="right" vertical="center"/>
    </xf>
    <xf numFmtId="41" fontId="10" fillId="2" borderId="59" xfId="10" applyFont="1" applyFill="1" applyBorder="1" applyAlignment="1">
      <alignment vertical="center"/>
    </xf>
    <xf numFmtId="41" fontId="11" fillId="2" borderId="59" xfId="5" applyNumberFormat="1" applyFont="1" applyFill="1" applyBorder="1" applyAlignment="1">
      <alignment vertical="center"/>
    </xf>
    <xf numFmtId="41" fontId="10" fillId="2" borderId="59" xfId="1" applyFont="1" applyFill="1" applyBorder="1" applyAlignment="1">
      <alignment vertical="top"/>
    </xf>
    <xf numFmtId="0" fontId="10" fillId="2" borderId="48" xfId="0" applyFont="1" applyFill="1" applyBorder="1" applyAlignment="1">
      <alignment horizontal="center" vertical="top" wrapText="1"/>
    </xf>
    <xf numFmtId="0" fontId="59" fillId="2" borderId="81" xfId="0" applyFont="1" applyFill="1" applyBorder="1" applyAlignment="1">
      <alignment horizontal="left" vertical="center" wrapText="1"/>
    </xf>
    <xf numFmtId="0" fontId="11" fillId="2" borderId="81" xfId="5" applyFont="1" applyFill="1" applyBorder="1" applyAlignment="1">
      <alignment horizontal="center" vertical="top" wrapText="1"/>
    </xf>
    <xf numFmtId="0" fontId="11" fillId="2" borderId="81" xfId="0" applyFont="1" applyFill="1" applyBorder="1" applyAlignment="1">
      <alignment horizontal="right" vertical="top" wrapText="1"/>
    </xf>
    <xf numFmtId="41" fontId="10" fillId="2" borderId="81" xfId="10" applyFont="1" applyFill="1" applyBorder="1" applyAlignment="1">
      <alignment horizontal="center" vertical="top"/>
    </xf>
    <xf numFmtId="0" fontId="10" fillId="2" borderId="81" xfId="0" applyFont="1" applyFill="1" applyBorder="1" applyAlignment="1">
      <alignment horizontal="center" vertical="top"/>
    </xf>
    <xf numFmtId="0" fontId="57" fillId="2" borderId="0" xfId="0" applyFont="1" applyFill="1" applyAlignment="1">
      <alignment horizontal="left" vertical="center" wrapText="1"/>
    </xf>
    <xf numFmtId="0" fontId="10" fillId="2" borderId="59" xfId="0" applyNumberFormat="1" applyFont="1" applyFill="1" applyBorder="1" applyAlignment="1">
      <alignment vertical="top" wrapText="1"/>
    </xf>
    <xf numFmtId="0" fontId="10" fillId="2" borderId="59" xfId="0" applyFont="1" applyFill="1" applyBorder="1" applyAlignment="1">
      <alignment horizontal="center" vertical="top" wrapText="1"/>
    </xf>
    <xf numFmtId="0" fontId="49" fillId="2" borderId="59" xfId="0" applyFont="1" applyFill="1" applyBorder="1" applyAlignment="1">
      <alignment horizontal="left" vertical="top" wrapText="1"/>
    </xf>
    <xf numFmtId="0" fontId="10" fillId="2" borderId="59" xfId="0" applyFont="1" applyFill="1" applyBorder="1" applyAlignment="1">
      <alignment horizontal="right" vertical="top" wrapText="1"/>
    </xf>
    <xf numFmtId="41" fontId="10" fillId="2" borderId="59" xfId="10" applyFont="1" applyFill="1" applyBorder="1" applyAlignment="1">
      <alignment horizontal="center" vertical="top" wrapText="1"/>
    </xf>
    <xf numFmtId="0" fontId="10" fillId="2" borderId="53" xfId="0" applyFont="1" applyFill="1" applyBorder="1" applyAlignment="1">
      <alignment horizontal="left" vertical="top" wrapText="1"/>
    </xf>
    <xf numFmtId="41" fontId="10" fillId="2" borderId="53" xfId="1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left" vertical="top" wrapText="1"/>
    </xf>
    <xf numFmtId="41" fontId="10" fillId="2" borderId="7" xfId="10" applyFont="1" applyFill="1" applyBorder="1" applyAlignment="1">
      <alignment horizontal="center" vertical="top" wrapText="1"/>
    </xf>
    <xf numFmtId="41" fontId="10" fillId="2" borderId="60" xfId="1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60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center" vertical="top" wrapText="1"/>
    </xf>
    <xf numFmtId="0" fontId="10" fillId="2" borderId="53" xfId="0" applyFont="1" applyFill="1" applyBorder="1" applyAlignment="1">
      <alignment horizontal="center" vertical="top"/>
    </xf>
    <xf numFmtId="0" fontId="11" fillId="2" borderId="53" xfId="5" applyFont="1" applyFill="1" applyBorder="1" applyAlignment="1">
      <alignment horizontal="center" vertical="top" wrapText="1"/>
    </xf>
    <xf numFmtId="0" fontId="10" fillId="2" borderId="53" xfId="0" applyFont="1" applyFill="1" applyBorder="1" applyAlignment="1">
      <alignment vertical="top" wrapText="1"/>
    </xf>
    <xf numFmtId="0" fontId="10" fillId="2" borderId="53" xfId="0" applyFont="1" applyFill="1" applyBorder="1" applyAlignment="1">
      <alignment horizontal="right" vertical="top" wrapText="1"/>
    </xf>
    <xf numFmtId="0" fontId="10" fillId="2" borderId="7" xfId="0" applyFont="1" applyFill="1" applyBorder="1" applyAlignment="1">
      <alignment horizontal="center" vertical="top"/>
    </xf>
    <xf numFmtId="0" fontId="11" fillId="2" borderId="7" xfId="5" applyFont="1" applyFill="1" applyBorder="1" applyAlignment="1">
      <alignment horizontal="center" vertical="center" wrapText="1"/>
    </xf>
    <xf numFmtId="0" fontId="11" fillId="2" borderId="60" xfId="0" applyFont="1" applyFill="1" applyBorder="1" applyAlignment="1">
      <alignment horizontal="left" vertical="top" wrapText="1"/>
    </xf>
    <xf numFmtId="0" fontId="11" fillId="2" borderId="60" xfId="0" applyFont="1" applyFill="1" applyBorder="1" applyAlignment="1">
      <alignment horizontal="right" vertical="top" wrapText="1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 wrapText="1"/>
    </xf>
    <xf numFmtId="0" fontId="11" fillId="2" borderId="8" xfId="5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8" xfId="0" applyFont="1" applyFill="1" applyBorder="1" applyAlignment="1">
      <alignment horizontal="right" vertical="top" wrapText="1"/>
    </xf>
    <xf numFmtId="0" fontId="10" fillId="2" borderId="0" xfId="0" applyFont="1" applyFill="1" applyAlignment="1">
      <alignment vertical="top" wrapText="1"/>
    </xf>
    <xf numFmtId="164" fontId="11" fillId="2" borderId="59" xfId="0" applyNumberFormat="1" applyFont="1" applyFill="1" applyBorder="1" applyAlignment="1">
      <alignment vertical="top" wrapText="1"/>
    </xf>
    <xf numFmtId="0" fontId="11" fillId="2" borderId="48" xfId="0" applyFont="1" applyFill="1" applyBorder="1" applyAlignment="1">
      <alignment vertical="top" wrapText="1"/>
    </xf>
    <xf numFmtId="164" fontId="11" fillId="2" borderId="59" xfId="0" applyNumberFormat="1" applyFont="1" applyFill="1" applyBorder="1" applyAlignment="1">
      <alignment horizontal="right" vertical="top" wrapText="1"/>
    </xf>
    <xf numFmtId="0" fontId="11" fillId="2" borderId="48" xfId="0" applyFont="1" applyFill="1" applyBorder="1" applyAlignment="1">
      <alignment horizontal="center" vertical="top" wrapText="1"/>
    </xf>
    <xf numFmtId="0" fontId="40" fillId="2" borderId="48" xfId="0" applyFont="1" applyFill="1" applyBorder="1" applyAlignment="1">
      <alignment vertical="top" wrapText="1"/>
    </xf>
    <xf numFmtId="9" fontId="11" fillId="2" borderId="59" xfId="0" applyNumberFormat="1" applyFont="1" applyFill="1" applyBorder="1" applyAlignment="1">
      <alignment horizontal="right" vertical="top" wrapText="1"/>
    </xf>
    <xf numFmtId="41" fontId="10" fillId="2" borderId="59" xfId="1" applyFont="1" applyFill="1" applyBorder="1" applyAlignment="1">
      <alignment horizontal="center" vertical="top" wrapText="1"/>
    </xf>
    <xf numFmtId="0" fontId="10" fillId="2" borderId="82" xfId="0" applyFont="1" applyFill="1" applyBorder="1" applyAlignment="1">
      <alignment horizontal="center" vertical="top"/>
    </xf>
    <xf numFmtId="0" fontId="10" fillId="2" borderId="70" xfId="0" applyFont="1" applyFill="1" applyBorder="1" applyAlignment="1">
      <alignment horizontal="left" vertical="top" wrapText="1"/>
    </xf>
    <xf numFmtId="3" fontId="10" fillId="2" borderId="70" xfId="0" applyNumberFormat="1" applyFont="1" applyFill="1" applyBorder="1" applyAlignment="1">
      <alignment horizontal="center" vertical="top" wrapText="1"/>
    </xf>
    <xf numFmtId="0" fontId="11" fillId="2" borderId="81" xfId="5" applyFont="1" applyFill="1" applyBorder="1" applyAlignment="1">
      <alignment horizontal="center" vertical="center" wrapText="1"/>
    </xf>
    <xf numFmtId="41" fontId="10" fillId="2" borderId="81" xfId="10" applyFont="1" applyFill="1" applyBorder="1" applyAlignment="1">
      <alignment horizontal="center" vertical="top" wrapText="1"/>
    </xf>
    <xf numFmtId="0" fontId="11" fillId="2" borderId="59" xfId="5" applyFont="1" applyFill="1" applyBorder="1" applyAlignment="1">
      <alignment vertical="center"/>
    </xf>
    <xf numFmtId="0" fontId="40" fillId="0" borderId="81" xfId="5" applyFont="1" applyBorder="1" applyAlignment="1">
      <alignment horizontal="center" vertical="center" wrapText="1"/>
    </xf>
    <xf numFmtId="0" fontId="11" fillId="0" borderId="81" xfId="5" applyFont="1" applyBorder="1" applyAlignment="1">
      <alignment horizontal="center" vertical="center"/>
    </xf>
    <xf numFmtId="41" fontId="10" fillId="2" borderId="59" xfId="1" applyFont="1" applyFill="1" applyBorder="1" applyAlignment="1">
      <alignment horizontal="center" vertical="top"/>
    </xf>
    <xf numFmtId="9" fontId="10" fillId="2" borderId="59" xfId="0" applyNumberFormat="1" applyFont="1" applyFill="1" applyBorder="1" applyAlignment="1">
      <alignment horizontal="right" vertical="top" wrapText="1"/>
    </xf>
    <xf numFmtId="0" fontId="9" fillId="2" borderId="81" xfId="0" applyFont="1" applyFill="1" applyBorder="1" applyAlignment="1">
      <alignment vertical="top" wrapText="1"/>
    </xf>
    <xf numFmtId="0" fontId="11" fillId="2" borderId="81" xfId="5" applyFont="1" applyFill="1" applyBorder="1" applyAlignment="1">
      <alignment horizontal="left" vertical="center" wrapText="1"/>
    </xf>
    <xf numFmtId="41" fontId="10" fillId="2" borderId="81" xfId="1" applyFont="1" applyFill="1" applyBorder="1" applyAlignment="1">
      <alignment vertical="top"/>
    </xf>
    <xf numFmtId="0" fontId="57" fillId="2" borderId="59" xfId="0" applyFont="1" applyFill="1" applyBorder="1" applyAlignment="1">
      <alignment horizontal="left" vertical="top" wrapText="1"/>
    </xf>
    <xf numFmtId="0" fontId="11" fillId="2" borderId="59" xfId="0" applyFont="1" applyFill="1" applyBorder="1" applyAlignment="1">
      <alignment horizontal="center" vertical="top" wrapText="1"/>
    </xf>
    <xf numFmtId="41" fontId="10" fillId="0" borderId="59" xfId="10" applyFont="1" applyFill="1" applyBorder="1" applyAlignment="1">
      <alignment horizontal="center" vertical="top" wrapText="1"/>
    </xf>
    <xf numFmtId="0" fontId="57" fillId="2" borderId="81" xfId="0" applyFont="1" applyFill="1" applyBorder="1" applyAlignment="1">
      <alignment horizontal="left" vertical="top" wrapText="1"/>
    </xf>
    <xf numFmtId="0" fontId="11" fillId="2" borderId="81" xfId="0" applyFont="1" applyFill="1" applyBorder="1" applyAlignment="1">
      <alignment horizontal="center" vertical="top" wrapText="1"/>
    </xf>
    <xf numFmtId="41" fontId="10" fillId="2" borderId="81" xfId="1" applyFont="1" applyFill="1" applyBorder="1" applyAlignment="1">
      <alignment horizontal="center" vertical="top"/>
    </xf>
    <xf numFmtId="41" fontId="10" fillId="0" borderId="59" xfId="10" applyFont="1" applyFill="1" applyBorder="1" applyAlignment="1">
      <alignment horizontal="center" vertical="top"/>
    </xf>
    <xf numFmtId="41" fontId="10" fillId="2" borderId="59" xfId="10" applyFont="1" applyFill="1" applyBorder="1" applyAlignment="1">
      <alignment vertical="top"/>
    </xf>
    <xf numFmtId="0" fontId="10" fillId="2" borderId="59" xfId="0" applyFont="1" applyFill="1" applyBorder="1" applyAlignment="1">
      <alignment horizontal="justify" vertical="top" wrapText="1"/>
    </xf>
    <xf numFmtId="3" fontId="10" fillId="2" borderId="59" xfId="0" applyNumberFormat="1" applyFont="1" applyFill="1" applyBorder="1" applyAlignment="1">
      <alignment horizontal="right" vertical="top" wrapText="1"/>
    </xf>
    <xf numFmtId="0" fontId="10" fillId="2" borderId="59" xfId="0" applyFont="1" applyFill="1" applyBorder="1" applyAlignment="1">
      <alignment vertical="top"/>
    </xf>
    <xf numFmtId="0" fontId="10" fillId="0" borderId="59" xfId="0" applyFont="1" applyBorder="1" applyAlignment="1">
      <alignment horizontal="center" vertical="top"/>
    </xf>
    <xf numFmtId="41" fontId="10" fillId="2" borderId="81" xfId="10" applyFont="1" applyFill="1" applyBorder="1" applyAlignment="1">
      <alignment vertical="top"/>
    </xf>
    <xf numFmtId="0" fontId="11" fillId="0" borderId="59" xfId="0" applyFont="1" applyBorder="1" applyAlignment="1">
      <alignment horizontal="left" vertical="top" wrapText="1"/>
    </xf>
    <xf numFmtId="0" fontId="11" fillId="0" borderId="59" xfId="0" applyFont="1" applyFill="1" applyBorder="1" applyAlignment="1">
      <alignment horizontal="left" vertical="top" wrapText="1"/>
    </xf>
    <xf numFmtId="0" fontId="49" fillId="0" borderId="59" xfId="0" applyFont="1" applyFill="1" applyBorder="1" applyAlignment="1">
      <alignment horizontal="left" vertical="top"/>
    </xf>
    <xf numFmtId="0" fontId="10" fillId="0" borderId="59" xfId="0" applyFont="1" applyFill="1" applyBorder="1" applyAlignment="1">
      <alignment vertical="top" wrapText="1"/>
    </xf>
    <xf numFmtId="0" fontId="49" fillId="0" borderId="48" xfId="0" applyFont="1" applyFill="1" applyBorder="1" applyAlignment="1">
      <alignment vertical="top" wrapText="1"/>
    </xf>
    <xf numFmtId="0" fontId="10" fillId="0" borderId="59" xfId="0" applyFont="1" applyFill="1" applyBorder="1" applyAlignment="1">
      <alignment horizontal="left" vertical="top" wrapText="1"/>
    </xf>
    <xf numFmtId="41" fontId="10" fillId="0" borderId="59" xfId="0" applyNumberFormat="1" applyFont="1" applyFill="1" applyBorder="1" applyAlignment="1">
      <alignment vertical="top"/>
    </xf>
    <xf numFmtId="3" fontId="10" fillId="0" borderId="59" xfId="0" applyNumberFormat="1" applyFont="1" applyFill="1" applyBorder="1" applyAlignment="1">
      <alignment horizontal="right" vertical="top" wrapText="1"/>
    </xf>
    <xf numFmtId="41" fontId="10" fillId="0" borderId="59" xfId="10" applyFont="1" applyFill="1" applyBorder="1" applyAlignment="1">
      <alignment vertical="top"/>
    </xf>
    <xf numFmtId="0" fontId="10" fillId="0" borderId="59" xfId="0" applyFont="1" applyFill="1" applyBorder="1" applyAlignment="1">
      <alignment horizontal="justify" vertical="top" wrapText="1"/>
    </xf>
    <xf numFmtId="0" fontId="10" fillId="0" borderId="59" xfId="0" applyFont="1" applyFill="1" applyBorder="1" applyAlignment="1">
      <alignment horizontal="right" vertical="top"/>
    </xf>
    <xf numFmtId="0" fontId="10" fillId="0" borderId="59" xfId="0" applyFont="1" applyFill="1" applyBorder="1" applyAlignment="1">
      <alignment horizontal="right" vertical="top" wrapText="1"/>
    </xf>
    <xf numFmtId="9" fontId="10" fillId="0" borderId="59" xfId="0" applyNumberFormat="1" applyFont="1" applyFill="1" applyBorder="1" applyAlignment="1">
      <alignment horizontal="right" vertical="top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81" xfId="0" applyFont="1" applyBorder="1" applyAlignment="1">
      <alignment horizontal="center"/>
    </xf>
    <xf numFmtId="0" fontId="16" fillId="0" borderId="81" xfId="0" applyFont="1" applyBorder="1" applyAlignment="1">
      <alignment vertical="top" wrapText="1"/>
    </xf>
    <xf numFmtId="0" fontId="13" fillId="0" borderId="81" xfId="0" applyFont="1" applyBorder="1" applyAlignment="1">
      <alignment vertical="top" wrapText="1"/>
    </xf>
    <xf numFmtId="0" fontId="51" fillId="0" borderId="81" xfId="0" applyFont="1" applyBorder="1" applyAlignment="1">
      <alignment horizontal="left" vertical="top" wrapText="1"/>
    </xf>
    <xf numFmtId="0" fontId="50" fillId="0" borderId="81" xfId="0" applyFont="1" applyBorder="1" applyAlignment="1">
      <alignment vertical="center"/>
    </xf>
    <xf numFmtId="0" fontId="27" fillId="2" borderId="81" xfId="0" applyFont="1" applyFill="1" applyBorder="1"/>
    <xf numFmtId="0" fontId="13" fillId="0" borderId="81" xfId="0" applyFont="1" applyBorder="1" applyAlignment="1">
      <alignment vertical="center" wrapText="1"/>
    </xf>
    <xf numFmtId="0" fontId="0" fillId="0" borderId="81" xfId="0" applyBorder="1" applyAlignment="1">
      <alignment vertical="center" wrapText="1"/>
    </xf>
    <xf numFmtId="0" fontId="13" fillId="0" borderId="81" xfId="0" applyNumberFormat="1" applyFont="1" applyBorder="1" applyAlignment="1">
      <alignment vertical="center" wrapText="1"/>
    </xf>
    <xf numFmtId="0" fontId="50" fillId="0" borderId="81" xfId="0" applyNumberFormat="1" applyFont="1" applyBorder="1" applyAlignment="1">
      <alignment vertical="center" wrapText="1"/>
    </xf>
    <xf numFmtId="41" fontId="21" fillId="0" borderId="81" xfId="1" applyFont="1" applyBorder="1" applyAlignment="1">
      <alignment horizontal="right" vertical="top" wrapText="1"/>
    </xf>
    <xf numFmtId="0" fontId="13" fillId="0" borderId="81" xfId="0" applyFont="1" applyBorder="1" applyAlignment="1">
      <alignment horizontal="left" vertical="top" wrapText="1"/>
    </xf>
    <xf numFmtId="0" fontId="13" fillId="0" borderId="81" xfId="0" applyFont="1" applyBorder="1" applyAlignment="1">
      <alignment horizontal="left" vertical="center" wrapText="1"/>
    </xf>
    <xf numFmtId="0" fontId="27" fillId="2" borderId="81" xfId="0" applyNumberFormat="1" applyFont="1" applyFill="1" applyBorder="1" applyAlignment="1">
      <alignment vertical="top" wrapText="1"/>
    </xf>
    <xf numFmtId="0" fontId="50" fillId="0" borderId="81" xfId="0" applyFont="1" applyBorder="1" applyAlignment="1">
      <alignment vertical="top" wrapText="1"/>
    </xf>
    <xf numFmtId="0" fontId="13" fillId="2" borderId="81" xfId="0" applyFont="1" applyFill="1" applyBorder="1" applyAlignment="1">
      <alignment vertical="top" wrapText="1"/>
    </xf>
    <xf numFmtId="0" fontId="55" fillId="0" borderId="81" xfId="0" applyFont="1" applyBorder="1" applyAlignment="1">
      <alignment vertical="top" wrapText="1"/>
    </xf>
    <xf numFmtId="41" fontId="27" fillId="2" borderId="81" xfId="1" applyFont="1" applyFill="1" applyBorder="1"/>
    <xf numFmtId="0" fontId="21" fillId="0" borderId="81" xfId="0" applyFont="1" applyBorder="1" applyAlignment="1">
      <alignment horizontal="left" vertical="top" wrapText="1"/>
    </xf>
    <xf numFmtId="0" fontId="27" fillId="2" borderId="81" xfId="0" applyFont="1" applyFill="1" applyBorder="1" applyAlignment="1">
      <alignment vertical="top" wrapText="1"/>
    </xf>
    <xf numFmtId="0" fontId="21" fillId="0" borderId="81" xfId="0" applyFont="1" applyBorder="1" applyAlignment="1">
      <alignment horizontal="left" vertical="center" wrapText="1"/>
    </xf>
    <xf numFmtId="0" fontId="10" fillId="0" borderId="81" xfId="0" applyFont="1" applyBorder="1" applyAlignment="1">
      <alignment vertical="top" wrapText="1"/>
    </xf>
    <xf numFmtId="0" fontId="24" fillId="0" borderId="81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9" xfId="0" applyBorder="1"/>
    <xf numFmtId="0" fontId="44" fillId="0" borderId="81" xfId="0" applyFont="1" applyFill="1" applyBorder="1" applyAlignment="1" applyProtection="1">
      <alignment horizontal="center" vertical="top"/>
      <protection locked="0"/>
    </xf>
    <xf numFmtId="0" fontId="44" fillId="0" borderId="81" xfId="0" applyFont="1" applyFill="1" applyBorder="1" applyAlignment="1" applyProtection="1">
      <alignment horizontal="left" vertical="top" wrapText="1"/>
      <protection locked="0"/>
    </xf>
    <xf numFmtId="0" fontId="44" fillId="0" borderId="81" xfId="0" applyFont="1" applyFill="1" applyBorder="1" applyAlignment="1" applyProtection="1">
      <alignment vertical="top" wrapText="1"/>
      <protection locked="0"/>
    </xf>
    <xf numFmtId="0" fontId="46" fillId="0" borderId="81" xfId="0" applyFont="1" applyFill="1" applyBorder="1" applyAlignment="1" applyProtection="1">
      <alignment horizontal="right" vertical="top" wrapText="1"/>
      <protection locked="0"/>
    </xf>
    <xf numFmtId="41" fontId="44" fillId="0" borderId="81" xfId="10" applyFont="1" applyFill="1" applyBorder="1" applyAlignment="1" applyProtection="1">
      <alignment horizontal="center" vertical="top"/>
      <protection locked="0"/>
    </xf>
    <xf numFmtId="0" fontId="44" fillId="0" borderId="81" xfId="0" applyFont="1" applyFill="1" applyBorder="1" applyAlignment="1" applyProtection="1">
      <alignment horizontal="center" vertical="top" wrapText="1"/>
      <protection locked="0"/>
    </xf>
    <xf numFmtId="0" fontId="47" fillId="0" borderId="70" xfId="0" applyFont="1" applyFill="1" applyBorder="1" applyAlignment="1" applyProtection="1">
      <alignment horizontal="center" vertical="top"/>
      <protection locked="0"/>
    </xf>
    <xf numFmtId="0" fontId="45" fillId="0" borderId="70" xfId="0" applyFont="1" applyFill="1" applyBorder="1" applyAlignment="1" applyProtection="1">
      <alignment vertical="top" wrapText="1"/>
      <protection locked="0"/>
    </xf>
    <xf numFmtId="0" fontId="44" fillId="0" borderId="70" xfId="0" applyFont="1" applyFill="1" applyBorder="1" applyAlignment="1" applyProtection="1">
      <alignment horizontal="center" vertical="top"/>
      <protection locked="0"/>
    </xf>
    <xf numFmtId="0" fontId="44" fillId="0" borderId="70" xfId="0" applyFont="1" applyFill="1" applyBorder="1" applyAlignment="1" applyProtection="1">
      <alignment horizontal="right" vertical="top"/>
      <protection locked="0"/>
    </xf>
    <xf numFmtId="0" fontId="0" fillId="0" borderId="83" xfId="0" applyBorder="1" applyAlignment="1">
      <alignment horizontal="center" vertical="center" wrapText="1"/>
    </xf>
    <xf numFmtId="0" fontId="50" fillId="0" borderId="81" xfId="0" applyFont="1" applyBorder="1" applyAlignment="1">
      <alignment horizontal="center" vertical="center"/>
    </xf>
    <xf numFmtId="0" fontId="13" fillId="0" borderId="81" xfId="0" applyFont="1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13" fillId="0" borderId="81" xfId="0" applyNumberFormat="1" applyFont="1" applyBorder="1" applyAlignment="1">
      <alignment horizontal="center" vertical="center" wrapText="1"/>
    </xf>
    <xf numFmtId="0" fontId="50" fillId="0" borderId="81" xfId="0" applyNumberFormat="1" applyFont="1" applyBorder="1" applyAlignment="1">
      <alignment horizontal="center" vertical="center" wrapText="1"/>
    </xf>
    <xf numFmtId="0" fontId="21" fillId="0" borderId="8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82" xfId="0" applyNumberFormat="1" applyFont="1" applyBorder="1" applyAlignment="1">
      <alignment horizontal="center" vertical="center"/>
    </xf>
    <xf numFmtId="3" fontId="51" fillId="0" borderId="49" xfId="11" applyNumberFormat="1" applyFont="1" applyBorder="1" applyAlignment="1">
      <alignment horizontal="center" vertical="center" wrapText="1"/>
    </xf>
    <xf numFmtId="164" fontId="52" fillId="0" borderId="59" xfId="0" applyNumberFormat="1" applyFont="1" applyBorder="1" applyAlignment="1">
      <alignment horizontal="center" vertical="center"/>
    </xf>
    <xf numFmtId="4" fontId="50" fillId="0" borderId="59" xfId="0" applyNumberFormat="1" applyFont="1" applyBorder="1" applyAlignment="1">
      <alignment horizontal="center" vertical="center"/>
    </xf>
    <xf numFmtId="4" fontId="50" fillId="0" borderId="82" xfId="0" applyNumberFormat="1" applyFont="1" applyBorder="1" applyAlignment="1">
      <alignment horizontal="center" vertical="center"/>
    </xf>
    <xf numFmtId="3" fontId="51" fillId="0" borderId="59" xfId="11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82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4" fontId="0" fillId="0" borderId="59" xfId="0" applyNumberForma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4" fontId="4" fillId="0" borderId="59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 wrapText="1"/>
    </xf>
    <xf numFmtId="3" fontId="1" fillId="0" borderId="59" xfId="0" applyNumberFormat="1" applyFont="1" applyBorder="1" applyAlignment="1">
      <alignment horizontal="center" vertical="center"/>
    </xf>
    <xf numFmtId="4" fontId="2" fillId="0" borderId="59" xfId="0" applyNumberFormat="1" applyFont="1" applyBorder="1" applyAlignment="1">
      <alignment horizontal="center" vertical="center"/>
    </xf>
    <xf numFmtId="3" fontId="54" fillId="0" borderId="59" xfId="0" applyNumberFormat="1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82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4" fontId="52" fillId="0" borderId="59" xfId="1" applyNumberFormat="1" applyFont="1" applyBorder="1" applyAlignment="1">
      <alignment horizontal="center" vertical="center"/>
    </xf>
    <xf numFmtId="4" fontId="52" fillId="0" borderId="82" xfId="1" applyNumberFormat="1" applyFont="1" applyBorder="1" applyAlignment="1">
      <alignment horizontal="center" vertical="center"/>
    </xf>
    <xf numFmtId="41" fontId="21" fillId="0" borderId="1" xfId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2" fontId="13" fillId="0" borderId="82" xfId="0" applyNumberFormat="1" applyFont="1" applyBorder="1" applyAlignment="1">
      <alignment horizontal="center" vertical="center"/>
    </xf>
    <xf numFmtId="3" fontId="13" fillId="2" borderId="8" xfId="0" applyNumberFormat="1" applyFont="1" applyFill="1" applyBorder="1" applyAlignment="1">
      <alignment horizontal="center" vertical="center"/>
    </xf>
    <xf numFmtId="2" fontId="13" fillId="0" borderId="1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2" fontId="16" fillId="0" borderId="3" xfId="0" applyNumberFormat="1" applyFont="1" applyBorder="1" applyAlignment="1">
      <alignment horizontal="center" vertical="center"/>
    </xf>
    <xf numFmtId="2" fontId="16" fillId="0" borderId="82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18" fillId="0" borderId="0" xfId="2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0" fillId="0" borderId="0" xfId="2" applyFont="1" applyFill="1" applyAlignment="1">
      <alignment horizontal="center" vertical="center"/>
    </xf>
    <xf numFmtId="0" fontId="0" fillId="0" borderId="81" xfId="0" applyBorder="1" applyAlignment="1">
      <alignment horizontal="center" vertical="center"/>
    </xf>
    <xf numFmtId="165" fontId="0" fillId="0" borderId="81" xfId="0" applyNumberFormat="1" applyBorder="1" applyAlignment="1">
      <alignment horizontal="center" vertical="center"/>
    </xf>
    <xf numFmtId="0" fontId="13" fillId="0" borderId="81" xfId="0" applyFont="1" applyBorder="1" applyAlignment="1">
      <alignment horizontal="center" vertical="center"/>
    </xf>
    <xf numFmtId="0" fontId="16" fillId="0" borderId="81" xfId="0" applyFont="1" applyBorder="1" applyAlignment="1">
      <alignment horizontal="center" vertical="center" wrapText="1"/>
    </xf>
    <xf numFmtId="0" fontId="51" fillId="0" borderId="81" xfId="0" applyFont="1" applyBorder="1" applyAlignment="1">
      <alignment horizontal="center" vertical="center" wrapText="1"/>
    </xf>
    <xf numFmtId="0" fontId="27" fillId="2" borderId="81" xfId="0" applyFont="1" applyFill="1" applyBorder="1" applyAlignment="1">
      <alignment horizontal="center" vertical="center"/>
    </xf>
    <xf numFmtId="41" fontId="21" fillId="0" borderId="81" xfId="1" applyFont="1" applyBorder="1" applyAlignment="1">
      <alignment horizontal="center" vertical="center" wrapText="1"/>
    </xf>
    <xf numFmtId="0" fontId="27" fillId="2" borderId="81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50" fillId="0" borderId="81" xfId="0" applyFont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13" fillId="2" borderId="81" xfId="0" applyFont="1" applyFill="1" applyBorder="1" applyAlignment="1">
      <alignment horizontal="center" vertical="center" wrapText="1"/>
    </xf>
    <xf numFmtId="0" fontId="55" fillId="0" borderId="81" xfId="0" applyFont="1" applyBorder="1" applyAlignment="1">
      <alignment horizontal="center" vertical="center" wrapText="1"/>
    </xf>
    <xf numFmtId="41" fontId="27" fillId="2" borderId="81" xfId="1" applyFont="1" applyFill="1" applyBorder="1" applyAlignment="1">
      <alignment horizontal="center" vertical="center"/>
    </xf>
    <xf numFmtId="0" fontId="27" fillId="2" borderId="81" xfId="0" applyFont="1" applyFill="1" applyBorder="1" applyAlignment="1">
      <alignment horizontal="center" vertical="center" wrapText="1"/>
    </xf>
    <xf numFmtId="0" fontId="10" fillId="0" borderId="81" xfId="0" applyFont="1" applyBorder="1" applyAlignment="1">
      <alignment horizontal="center" vertical="center" wrapText="1"/>
    </xf>
    <xf numFmtId="4" fontId="0" fillId="0" borderId="82" xfId="0" applyNumberFormat="1" applyBorder="1" applyAlignment="1">
      <alignment horizontal="center" vertical="center" wrapText="1"/>
    </xf>
    <xf numFmtId="4" fontId="1" fillId="0" borderId="82" xfId="0" applyNumberFormat="1" applyFont="1" applyBorder="1" applyAlignment="1">
      <alignment horizontal="center" vertical="center"/>
    </xf>
    <xf numFmtId="3" fontId="0" fillId="0" borderId="81" xfId="0" applyNumberForma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4" fillId="0" borderId="81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49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49" fontId="24" fillId="0" borderId="9" xfId="0" applyNumberFormat="1" applyFont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 wrapText="1"/>
    </xf>
    <xf numFmtId="49" fontId="24" fillId="0" borderId="13" xfId="0" applyNumberFormat="1" applyFont="1" applyBorder="1" applyAlignment="1">
      <alignment horizontal="center" vertical="center" wrapText="1"/>
    </xf>
    <xf numFmtId="0" fontId="16" fillId="0" borderId="86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center" vertical="center" wrapText="1"/>
    </xf>
    <xf numFmtId="0" fontId="24" fillId="0" borderId="81" xfId="0" applyFont="1" applyBorder="1" applyAlignment="1">
      <alignment horizontal="center" vertical="center" wrapText="1"/>
    </xf>
    <xf numFmtId="0" fontId="0" fillId="0" borderId="59" xfId="0" applyBorder="1" applyAlignment="1">
      <alignment horizontal="left" vertical="top" wrapText="1"/>
    </xf>
    <xf numFmtId="0" fontId="0" fillId="0" borderId="59" xfId="0" applyBorder="1" applyAlignment="1">
      <alignment horizontal="center" vertical="top"/>
    </xf>
    <xf numFmtId="0" fontId="0" fillId="0" borderId="53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5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5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6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49" fontId="11" fillId="0" borderId="39" xfId="5" applyNumberFormat="1" applyFont="1" applyBorder="1" applyAlignment="1">
      <alignment horizontal="center" vertical="center"/>
    </xf>
    <xf numFmtId="49" fontId="11" fillId="0" borderId="41" xfId="5" applyNumberFormat="1" applyFont="1" applyBorder="1" applyAlignment="1">
      <alignment horizontal="center" vertical="center"/>
    </xf>
    <xf numFmtId="0" fontId="42" fillId="0" borderId="0" xfId="5" applyFont="1" applyAlignment="1">
      <alignment horizontal="center" vertical="center"/>
    </xf>
    <xf numFmtId="0" fontId="11" fillId="0" borderId="5" xfId="5" applyFont="1" applyBorder="1" applyAlignment="1">
      <alignment horizontal="center" vertical="center"/>
    </xf>
    <xf numFmtId="0" fontId="11" fillId="0" borderId="8" xfId="5" applyFont="1" applyBorder="1" applyAlignment="1">
      <alignment horizontal="center" vertical="center"/>
    </xf>
    <xf numFmtId="0" fontId="11" fillId="0" borderId="5" xfId="5" applyFont="1" applyBorder="1" applyAlignment="1">
      <alignment horizontal="center" vertical="center" wrapText="1"/>
    </xf>
    <xf numFmtId="0" fontId="11" fillId="0" borderId="8" xfId="5" applyFont="1" applyBorder="1" applyAlignment="1">
      <alignment horizontal="center" vertical="center" wrapText="1"/>
    </xf>
    <xf numFmtId="0" fontId="11" fillId="0" borderId="48" xfId="5" applyFont="1" applyBorder="1" applyAlignment="1">
      <alignment horizontal="center" vertical="center" wrapText="1"/>
    </xf>
    <xf numFmtId="0" fontId="11" fillId="0" borderId="49" xfId="5" applyFont="1" applyBorder="1" applyAlignment="1">
      <alignment horizontal="center" vertical="center" wrapText="1"/>
    </xf>
    <xf numFmtId="0" fontId="11" fillId="0" borderId="56" xfId="5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3" fillId="2" borderId="81" xfId="0" applyFont="1" applyFill="1" applyBorder="1" applyAlignment="1">
      <alignment horizontal="left" vertical="top" wrapText="1"/>
    </xf>
    <xf numFmtId="0" fontId="33" fillId="2" borderId="82" xfId="0" applyFont="1" applyFill="1" applyBorder="1" applyAlignment="1">
      <alignment horizontal="left" vertical="top" wrapText="1"/>
    </xf>
    <xf numFmtId="0" fontId="33" fillId="0" borderId="59" xfId="0" applyFont="1" applyBorder="1" applyAlignment="1">
      <alignment horizontal="left" vertical="top" wrapText="1"/>
    </xf>
    <xf numFmtId="0" fontId="33" fillId="0" borderId="48" xfId="0" applyFont="1" applyBorder="1" applyAlignment="1">
      <alignment horizontal="left" vertical="top" wrapText="1"/>
    </xf>
    <xf numFmtId="0" fontId="33" fillId="0" borderId="49" xfId="0" applyFont="1" applyBorder="1" applyAlignment="1">
      <alignment horizontal="left" vertical="top" wrapText="1"/>
    </xf>
    <xf numFmtId="0" fontId="33" fillId="0" borderId="56" xfId="0" applyFont="1" applyBorder="1" applyAlignment="1">
      <alignment horizontal="left" vertical="top" wrapText="1"/>
    </xf>
    <xf numFmtId="0" fontId="33" fillId="0" borderId="9" xfId="0" applyFont="1" applyBorder="1" applyAlignment="1">
      <alignment horizontal="left" vertical="top" wrapText="1"/>
    </xf>
    <xf numFmtId="0" fontId="37" fillId="2" borderId="12" xfId="0" applyFont="1" applyFill="1" applyBorder="1" applyAlignment="1">
      <alignment horizontal="left" vertical="top" wrapText="1"/>
    </xf>
    <xf numFmtId="0" fontId="4" fillId="0" borderId="13" xfId="0" applyFont="1" applyBorder="1"/>
    <xf numFmtId="0" fontId="32" fillId="0" borderId="0" xfId="0" applyFont="1" applyBorder="1" applyAlignment="1">
      <alignment horizontal="left" vertical="top" wrapText="1"/>
    </xf>
    <xf numFmtId="0" fontId="34" fillId="0" borderId="14" xfId="0" applyFont="1" applyBorder="1" applyAlignment="1">
      <alignment horizontal="left" vertical="top" wrapText="1"/>
    </xf>
    <xf numFmtId="0" fontId="34" fillId="0" borderId="6" xfId="0" applyFont="1" applyBorder="1" applyAlignment="1">
      <alignment horizontal="left" vertical="top" wrapText="1"/>
    </xf>
    <xf numFmtId="0" fontId="33" fillId="0" borderId="12" xfId="0" applyFont="1" applyBorder="1" applyAlignment="1">
      <alignment horizontal="left" vertical="top" wrapText="1"/>
    </xf>
    <xf numFmtId="0" fontId="33" fillId="0" borderId="13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6" xfId="0" applyFont="1" applyBorder="1" applyAlignment="1">
      <alignment horizontal="left" vertical="top" wrapText="1"/>
    </xf>
    <xf numFmtId="0" fontId="33" fillId="2" borderId="53" xfId="0" applyFont="1" applyFill="1" applyBorder="1" applyAlignment="1">
      <alignment horizontal="left" vertical="top" wrapText="1"/>
    </xf>
    <xf numFmtId="0" fontId="33" fillId="2" borderId="39" xfId="0" applyFont="1" applyFill="1" applyBorder="1" applyAlignment="1">
      <alignment horizontal="left" vertical="top" wrapText="1"/>
    </xf>
    <xf numFmtId="0" fontId="33" fillId="0" borderId="82" xfId="0" applyFont="1" applyBorder="1" applyAlignment="1">
      <alignment horizontal="left" vertical="top" wrapText="1"/>
    </xf>
    <xf numFmtId="0" fontId="33" fillId="0" borderId="87" xfId="0" applyFont="1" applyBorder="1" applyAlignment="1">
      <alignment horizontal="left" vertical="top" wrapText="1"/>
    </xf>
    <xf numFmtId="0" fontId="37" fillId="0" borderId="61" xfId="0" applyFont="1" applyBorder="1" applyAlignment="1">
      <alignment horizontal="left" vertical="top" wrapText="1"/>
    </xf>
    <xf numFmtId="0" fontId="37" fillId="0" borderId="13" xfId="0" applyFont="1" applyBorder="1" applyAlignment="1">
      <alignment horizontal="left" vertical="top" wrapText="1"/>
    </xf>
    <xf numFmtId="0" fontId="38" fillId="0" borderId="59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1" fillId="0" borderId="27" xfId="0" applyFont="1" applyBorder="1" applyAlignment="1">
      <alignment horizontal="left" vertical="top" wrapText="1"/>
    </xf>
    <xf numFmtId="0" fontId="28" fillId="0" borderId="43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49" fontId="28" fillId="0" borderId="19" xfId="0" applyNumberFormat="1" applyFont="1" applyBorder="1" applyAlignment="1">
      <alignment horizontal="center" vertical="center" wrapText="1"/>
    </xf>
    <xf numFmtId="49" fontId="28" fillId="0" borderId="26" xfId="0" applyNumberFormat="1" applyFont="1" applyBorder="1" applyAlignment="1">
      <alignment horizontal="center" vertical="center" wrapText="1"/>
    </xf>
    <xf numFmtId="49" fontId="28" fillId="0" borderId="27" xfId="0" applyNumberFormat="1" applyFont="1" applyBorder="1" applyAlignment="1">
      <alignment horizontal="center" vertical="center" wrapText="1"/>
    </xf>
    <xf numFmtId="49" fontId="28" fillId="0" borderId="28" xfId="0" applyNumberFormat="1" applyFont="1" applyBorder="1" applyAlignment="1">
      <alignment horizontal="center" vertical="center" wrapText="1"/>
    </xf>
    <xf numFmtId="49" fontId="28" fillId="0" borderId="0" xfId="0" applyNumberFormat="1" applyFont="1" applyBorder="1" applyAlignment="1">
      <alignment horizontal="center" vertical="center" wrapText="1"/>
    </xf>
    <xf numFmtId="49" fontId="28" fillId="0" borderId="24" xfId="0" applyNumberFormat="1" applyFont="1" applyBorder="1" applyAlignment="1">
      <alignment horizontal="center" vertical="center" wrapText="1"/>
    </xf>
    <xf numFmtId="49" fontId="28" fillId="0" borderId="61" xfId="0" applyNumberFormat="1" applyFont="1" applyBorder="1" applyAlignment="1">
      <alignment horizontal="center" vertical="center" wrapText="1"/>
    </xf>
    <xf numFmtId="49" fontId="28" fillId="0" borderId="10" xfId="0" applyNumberFormat="1" applyFont="1" applyBorder="1" applyAlignment="1">
      <alignment horizontal="center" vertical="center" wrapText="1"/>
    </xf>
    <xf numFmtId="49" fontId="28" fillId="0" borderId="29" xfId="0" applyNumberFormat="1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</cellXfs>
  <cellStyles count="12">
    <cellStyle name="Comma" xfId="11" builtinId="3"/>
    <cellStyle name="Comma [0]" xfId="1" builtinId="6"/>
    <cellStyle name="Comma [0] 10" xfId="10"/>
    <cellStyle name="Comma [0] 3" xfId="6"/>
    <cellStyle name="Comma 2" xfId="4"/>
    <cellStyle name="Comma 3" xfId="7"/>
    <cellStyle name="Normal" xfId="0" builtinId="0"/>
    <cellStyle name="Normal 2" xfId="3"/>
    <cellStyle name="Normal 2 2" xfId="5"/>
    <cellStyle name="Normal 3" xfId="9"/>
    <cellStyle name="Normal_Sheet1" xfId="2"/>
    <cellStyle name="Percent 3" xfId="8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tabSelected="1" workbookViewId="0">
      <selection activeCell="O83" sqref="O83"/>
    </sheetView>
  </sheetViews>
  <sheetFormatPr defaultRowHeight="15"/>
  <cols>
    <col min="1" max="1" width="3.42578125" style="41" customWidth="1"/>
    <col min="2" max="2" width="3.7109375" style="41" customWidth="1"/>
    <col min="3" max="3" width="3.5703125" style="41" customWidth="1"/>
    <col min="4" max="4" width="4" style="41" customWidth="1"/>
    <col min="5" max="5" width="34.85546875" customWidth="1"/>
    <col min="6" max="6" width="40.42578125" customWidth="1"/>
    <col min="7" max="7" width="17.28515625" style="748" customWidth="1"/>
    <col min="8" max="8" width="18.42578125" customWidth="1"/>
    <col min="9" max="9" width="17.7109375" style="748" customWidth="1"/>
    <col min="10" max="10" width="12.85546875" style="748" customWidth="1"/>
    <col min="11" max="11" width="11.28515625" style="748" customWidth="1"/>
    <col min="12" max="12" width="14.28515625" style="748" customWidth="1"/>
    <col min="13" max="14" width="23" style="748" customWidth="1"/>
  </cols>
  <sheetData>
    <row r="1" spans="1:14" ht="18.75">
      <c r="A1" s="797" t="s">
        <v>222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</row>
    <row r="2" spans="1:14" ht="18.75">
      <c r="A2" s="798" t="s">
        <v>948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</row>
    <row r="3" spans="1:14" ht="18.75">
      <c r="A3" s="798" t="s">
        <v>949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</row>
    <row r="4" spans="1:14" ht="18.75">
      <c r="D4" s="798"/>
      <c r="E4" s="798"/>
      <c r="F4" s="798"/>
      <c r="G4" s="798"/>
      <c r="H4" s="798"/>
      <c r="I4" s="798"/>
      <c r="J4" s="798"/>
      <c r="K4" s="798"/>
      <c r="L4" s="681"/>
    </row>
    <row r="6" spans="1:14">
      <c r="A6" s="41" t="s">
        <v>0</v>
      </c>
      <c r="D6" s="42"/>
      <c r="I6" s="749">
        <v>2012</v>
      </c>
      <c r="J6" s="749">
        <v>2012</v>
      </c>
      <c r="K6" s="749"/>
      <c r="L6" s="749"/>
    </row>
    <row r="7" spans="1:14" ht="39.75" customHeight="1">
      <c r="A7" s="807" t="s">
        <v>1</v>
      </c>
      <c r="B7" s="808"/>
      <c r="C7" s="808"/>
      <c r="D7" s="809"/>
      <c r="E7" s="804" t="s">
        <v>2</v>
      </c>
      <c r="F7" s="804" t="s">
        <v>3</v>
      </c>
      <c r="G7" s="813" t="s">
        <v>916</v>
      </c>
      <c r="H7" s="813" t="s">
        <v>917</v>
      </c>
      <c r="I7" s="805" t="s">
        <v>696</v>
      </c>
      <c r="J7" s="805"/>
      <c r="K7" s="806"/>
      <c r="L7" s="815" t="s">
        <v>918</v>
      </c>
      <c r="M7" s="799" t="s">
        <v>920</v>
      </c>
      <c r="N7" s="799"/>
    </row>
    <row r="8" spans="1:14" ht="50.25" customHeight="1">
      <c r="A8" s="810"/>
      <c r="B8" s="811"/>
      <c r="C8" s="811"/>
      <c r="D8" s="812"/>
      <c r="E8" s="804"/>
      <c r="F8" s="804"/>
      <c r="G8" s="814"/>
      <c r="H8" s="814"/>
      <c r="I8" s="683" t="s">
        <v>697</v>
      </c>
      <c r="J8" s="683" t="s">
        <v>698</v>
      </c>
      <c r="K8" s="684" t="s">
        <v>4</v>
      </c>
      <c r="L8" s="815"/>
      <c r="M8" s="708" t="s">
        <v>919</v>
      </c>
      <c r="N8" s="708" t="s">
        <v>921</v>
      </c>
    </row>
    <row r="9" spans="1:14" s="4" customFormat="1" ht="16.5">
      <c r="A9" s="800">
        <v>1</v>
      </c>
      <c r="B9" s="801"/>
      <c r="C9" s="802"/>
      <c r="D9" s="803"/>
      <c r="E9" s="58">
        <v>2</v>
      </c>
      <c r="F9" s="16">
        <v>3</v>
      </c>
      <c r="G9" s="780">
        <v>4</v>
      </c>
      <c r="H9" s="686">
        <v>5</v>
      </c>
      <c r="I9" s="750">
        <v>6</v>
      </c>
      <c r="J9" s="750">
        <v>7</v>
      </c>
      <c r="K9" s="751" t="s">
        <v>945</v>
      </c>
      <c r="L9" s="752">
        <v>9</v>
      </c>
      <c r="M9" s="778" t="s">
        <v>946</v>
      </c>
      <c r="N9" s="778" t="s">
        <v>947</v>
      </c>
    </row>
    <row r="10" spans="1:14" ht="22.5" customHeight="1">
      <c r="A10" s="44" t="s">
        <v>533</v>
      </c>
      <c r="B10" s="44"/>
      <c r="C10" s="203"/>
      <c r="D10" s="43"/>
      <c r="E10" s="51" t="s">
        <v>163</v>
      </c>
      <c r="F10" s="20"/>
      <c r="G10" s="781"/>
      <c r="H10" s="687"/>
      <c r="I10" s="753"/>
      <c r="J10" s="754"/>
      <c r="K10" s="755"/>
      <c r="L10" s="756"/>
      <c r="M10" s="778"/>
      <c r="N10" s="778"/>
    </row>
    <row r="11" spans="1:14" ht="18.75" customHeight="1">
      <c r="A11" s="44" t="s">
        <v>533</v>
      </c>
      <c r="B11" s="44" t="s">
        <v>338</v>
      </c>
      <c r="C11" s="203"/>
      <c r="D11" s="43"/>
      <c r="E11" s="52" t="s">
        <v>164</v>
      </c>
      <c r="F11" s="17"/>
      <c r="G11" s="723"/>
      <c r="H11" s="688"/>
      <c r="I11" s="757"/>
      <c r="J11" s="758"/>
      <c r="K11" s="759"/>
      <c r="L11" s="760"/>
      <c r="M11" s="778"/>
      <c r="N11" s="778"/>
    </row>
    <row r="12" spans="1:14" ht="51.75" customHeight="1">
      <c r="A12" s="44" t="s">
        <v>533</v>
      </c>
      <c r="B12" s="44" t="s">
        <v>338</v>
      </c>
      <c r="C12" s="203" t="s">
        <v>346</v>
      </c>
      <c r="D12" s="43"/>
      <c r="E12" s="53" t="s">
        <v>65</v>
      </c>
      <c r="F12" s="17"/>
      <c r="G12" s="723"/>
      <c r="H12" s="688"/>
      <c r="I12" s="206"/>
      <c r="J12" s="206"/>
      <c r="K12" s="728"/>
      <c r="L12" s="729"/>
      <c r="M12" s="778"/>
      <c r="N12" s="778"/>
    </row>
    <row r="13" spans="1:14" ht="97.5" customHeight="1">
      <c r="A13" s="44" t="s">
        <v>533</v>
      </c>
      <c r="B13" s="345" t="s">
        <v>338</v>
      </c>
      <c r="C13" s="346" t="s">
        <v>346</v>
      </c>
      <c r="D13" s="347" t="s">
        <v>161</v>
      </c>
      <c r="E13" s="344" t="s">
        <v>165</v>
      </c>
      <c r="F13" s="70" t="s">
        <v>699</v>
      </c>
      <c r="G13" s="721" t="s">
        <v>659</v>
      </c>
      <c r="H13" s="693"/>
      <c r="I13" s="730" t="s">
        <v>659</v>
      </c>
      <c r="J13" s="731" t="s">
        <v>659</v>
      </c>
      <c r="K13" s="732">
        <v>100</v>
      </c>
      <c r="L13" s="733" t="s">
        <v>659</v>
      </c>
      <c r="M13" s="778" t="s">
        <v>973</v>
      </c>
      <c r="N13" s="778">
        <v>200</v>
      </c>
    </row>
    <row r="14" spans="1:14" ht="33">
      <c r="A14" s="44" t="s">
        <v>533</v>
      </c>
      <c r="B14" s="44" t="s">
        <v>338</v>
      </c>
      <c r="C14" s="203" t="s">
        <v>346</v>
      </c>
      <c r="D14" s="43" t="s">
        <v>337</v>
      </c>
      <c r="E14" s="54" t="s">
        <v>166</v>
      </c>
      <c r="F14" s="332" t="s">
        <v>700</v>
      </c>
      <c r="G14" s="782" t="s">
        <v>569</v>
      </c>
      <c r="H14" s="689"/>
      <c r="I14" s="734" t="s">
        <v>794</v>
      </c>
      <c r="J14" s="731" t="s">
        <v>794</v>
      </c>
      <c r="K14" s="761">
        <v>100</v>
      </c>
      <c r="L14" s="762" t="s">
        <v>569</v>
      </c>
      <c r="M14" s="778" t="s">
        <v>980</v>
      </c>
      <c r="N14" s="796">
        <v>150</v>
      </c>
    </row>
    <row r="15" spans="1:14" ht="33">
      <c r="A15" s="204" t="s">
        <v>533</v>
      </c>
      <c r="B15" s="204" t="s">
        <v>338</v>
      </c>
      <c r="C15" s="203" t="s">
        <v>346</v>
      </c>
      <c r="D15" s="333" t="s">
        <v>485</v>
      </c>
      <c r="E15" s="334" t="s">
        <v>701</v>
      </c>
      <c r="F15" s="335" t="s">
        <v>702</v>
      </c>
      <c r="G15" s="722" t="s">
        <v>147</v>
      </c>
      <c r="H15" s="690"/>
      <c r="I15" s="734" t="s">
        <v>147</v>
      </c>
      <c r="J15" s="731" t="s">
        <v>950</v>
      </c>
      <c r="K15" s="761">
        <v>100</v>
      </c>
      <c r="L15" s="762" t="s">
        <v>147</v>
      </c>
      <c r="M15" s="778" t="s">
        <v>974</v>
      </c>
      <c r="N15" s="778">
        <v>200</v>
      </c>
    </row>
    <row r="16" spans="1:14" ht="52.5" customHeight="1">
      <c r="A16" s="44" t="s">
        <v>533</v>
      </c>
      <c r="B16" s="44" t="s">
        <v>338</v>
      </c>
      <c r="C16" s="203" t="s">
        <v>362</v>
      </c>
      <c r="D16" s="43"/>
      <c r="E16" s="55" t="s">
        <v>66</v>
      </c>
      <c r="F16" s="63"/>
      <c r="G16" s="783"/>
      <c r="H16" s="691"/>
      <c r="I16" s="206"/>
      <c r="J16" s="206"/>
      <c r="K16" s="728"/>
      <c r="L16" s="729"/>
      <c r="M16" s="778"/>
      <c r="N16" s="778"/>
    </row>
    <row r="17" spans="1:14" ht="49.5">
      <c r="A17" s="44" t="s">
        <v>533</v>
      </c>
      <c r="B17" s="44" t="s">
        <v>338</v>
      </c>
      <c r="C17" s="203" t="s">
        <v>362</v>
      </c>
      <c r="D17" s="43" t="s">
        <v>343</v>
      </c>
      <c r="E17" s="54" t="s">
        <v>167</v>
      </c>
      <c r="F17" s="197" t="s">
        <v>703</v>
      </c>
      <c r="G17" s="723" t="s">
        <v>923</v>
      </c>
      <c r="H17" s="688"/>
      <c r="I17" s="735" t="s">
        <v>951</v>
      </c>
      <c r="J17" s="735" t="s">
        <v>951</v>
      </c>
      <c r="K17" s="736">
        <v>100</v>
      </c>
      <c r="L17" s="737" t="s">
        <v>975</v>
      </c>
      <c r="M17" s="778" t="s">
        <v>976</v>
      </c>
      <c r="N17" s="778">
        <v>140</v>
      </c>
    </row>
    <row r="18" spans="1:14" ht="102.75" customHeight="1">
      <c r="A18" s="44" t="s">
        <v>533</v>
      </c>
      <c r="B18" s="44" t="s">
        <v>338</v>
      </c>
      <c r="C18" s="203" t="s">
        <v>362</v>
      </c>
      <c r="D18" s="43" t="s">
        <v>432</v>
      </c>
      <c r="E18" s="54" t="s">
        <v>168</v>
      </c>
      <c r="F18" s="337" t="s">
        <v>120</v>
      </c>
      <c r="G18" s="723" t="s">
        <v>923</v>
      </c>
      <c r="H18" s="692"/>
      <c r="I18" s="735" t="s">
        <v>952</v>
      </c>
      <c r="J18" s="735" t="s">
        <v>952</v>
      </c>
      <c r="K18" s="736">
        <v>100</v>
      </c>
      <c r="L18" s="737" t="s">
        <v>975</v>
      </c>
      <c r="M18" s="778" t="s">
        <v>977</v>
      </c>
      <c r="N18" s="778">
        <f>90/200*100</f>
        <v>45</v>
      </c>
    </row>
    <row r="19" spans="1:14" ht="51" customHeight="1">
      <c r="A19" s="44" t="s">
        <v>533</v>
      </c>
      <c r="B19" s="44" t="s">
        <v>338</v>
      </c>
      <c r="C19" s="203" t="s">
        <v>362</v>
      </c>
      <c r="D19" s="43" t="s">
        <v>485</v>
      </c>
      <c r="E19" s="54" t="s">
        <v>30</v>
      </c>
      <c r="F19" s="18" t="s">
        <v>704</v>
      </c>
      <c r="G19" s="723" t="s">
        <v>137</v>
      </c>
      <c r="H19" s="18"/>
      <c r="I19" s="735" t="s">
        <v>137</v>
      </c>
      <c r="J19" s="735" t="s">
        <v>138</v>
      </c>
      <c r="K19" s="736">
        <v>5</v>
      </c>
      <c r="L19" s="737" t="s">
        <v>1015</v>
      </c>
      <c r="M19" s="778" t="s">
        <v>1016</v>
      </c>
      <c r="N19" s="778">
        <f>3200/4000*100</f>
        <v>80</v>
      </c>
    </row>
    <row r="20" spans="1:14" ht="40.5" customHeight="1">
      <c r="A20" s="44" t="s">
        <v>533</v>
      </c>
      <c r="B20" s="44" t="s">
        <v>338</v>
      </c>
      <c r="C20" s="203" t="s">
        <v>496</v>
      </c>
      <c r="D20" s="43"/>
      <c r="E20" s="55" t="s">
        <v>636</v>
      </c>
      <c r="F20" s="70"/>
      <c r="G20" s="724"/>
      <c r="H20" s="693"/>
      <c r="I20" s="206"/>
      <c r="J20" s="206"/>
      <c r="K20" s="728"/>
      <c r="L20" s="729"/>
      <c r="M20" s="778"/>
      <c r="N20" s="778"/>
    </row>
    <row r="21" spans="1:14" ht="58.5" customHeight="1">
      <c r="A21" s="44" t="s">
        <v>533</v>
      </c>
      <c r="B21" s="44" t="s">
        <v>338</v>
      </c>
      <c r="C21" s="203" t="s">
        <v>496</v>
      </c>
      <c r="D21" s="44" t="s">
        <v>343</v>
      </c>
      <c r="E21" s="54" t="s">
        <v>169</v>
      </c>
      <c r="F21" s="339" t="s">
        <v>705</v>
      </c>
      <c r="G21" s="725" t="s">
        <v>924</v>
      </c>
      <c r="H21" s="694"/>
      <c r="I21" s="735" t="s">
        <v>796</v>
      </c>
      <c r="J21" s="735" t="s">
        <v>796</v>
      </c>
      <c r="K21" s="736">
        <v>100</v>
      </c>
      <c r="L21" s="737" t="s">
        <v>978</v>
      </c>
      <c r="M21" s="778" t="s">
        <v>979</v>
      </c>
      <c r="N21" s="796">
        <f>170/160*100</f>
        <v>106.25</v>
      </c>
    </row>
    <row r="22" spans="1:14" ht="58.5" customHeight="1">
      <c r="A22" s="204" t="s">
        <v>533</v>
      </c>
      <c r="B22" s="204" t="s">
        <v>338</v>
      </c>
      <c r="C22" s="203" t="s">
        <v>496</v>
      </c>
      <c r="D22" s="204" t="s">
        <v>479</v>
      </c>
      <c r="E22" s="334" t="s">
        <v>629</v>
      </c>
      <c r="F22" s="339" t="s">
        <v>700</v>
      </c>
      <c r="G22" s="725" t="s">
        <v>925</v>
      </c>
      <c r="H22" s="694"/>
      <c r="I22" s="738" t="s">
        <v>798</v>
      </c>
      <c r="J22" s="738" t="s">
        <v>798</v>
      </c>
      <c r="K22" s="739">
        <v>100</v>
      </c>
      <c r="L22" s="737" t="s">
        <v>794</v>
      </c>
      <c r="M22" s="778" t="s">
        <v>981</v>
      </c>
      <c r="N22" s="778">
        <f>150/200*100</f>
        <v>75</v>
      </c>
    </row>
    <row r="23" spans="1:14" ht="58.5" customHeight="1">
      <c r="A23" s="204" t="s">
        <v>533</v>
      </c>
      <c r="B23" s="204" t="s">
        <v>338</v>
      </c>
      <c r="C23" s="203" t="s">
        <v>612</v>
      </c>
      <c r="D23" s="204"/>
      <c r="E23" s="340" t="s">
        <v>198</v>
      </c>
      <c r="F23" s="339"/>
      <c r="G23" s="725"/>
      <c r="H23" s="694"/>
      <c r="I23" s="740"/>
      <c r="J23" s="740"/>
      <c r="K23" s="741"/>
      <c r="L23" s="729"/>
      <c r="M23" s="778"/>
      <c r="N23" s="778"/>
    </row>
    <row r="24" spans="1:14" ht="131.25" customHeight="1">
      <c r="A24" s="204" t="s">
        <v>533</v>
      </c>
      <c r="B24" s="348" t="s">
        <v>338</v>
      </c>
      <c r="C24" s="346" t="s">
        <v>612</v>
      </c>
      <c r="D24" s="348" t="s">
        <v>378</v>
      </c>
      <c r="E24" s="343" t="s">
        <v>615</v>
      </c>
      <c r="F24" s="338" t="s">
        <v>706</v>
      </c>
      <c r="G24" s="726" t="s">
        <v>926</v>
      </c>
      <c r="H24" s="695"/>
      <c r="I24" s="738" t="s">
        <v>796</v>
      </c>
      <c r="J24" s="738" t="s">
        <v>798</v>
      </c>
      <c r="K24" s="739">
        <v>50</v>
      </c>
      <c r="L24" s="737" t="s">
        <v>982</v>
      </c>
      <c r="M24" s="778" t="s">
        <v>983</v>
      </c>
      <c r="N24" s="779">
        <f>95/247*100</f>
        <v>38.461538461538467</v>
      </c>
    </row>
    <row r="25" spans="1:14" ht="18.75" customHeight="1">
      <c r="A25" s="44" t="s">
        <v>160</v>
      </c>
      <c r="B25" s="44"/>
      <c r="C25" s="204"/>
      <c r="D25" s="44"/>
      <c r="E25" s="53" t="s">
        <v>170</v>
      </c>
      <c r="F25" s="65"/>
      <c r="G25" s="784"/>
      <c r="H25" s="696"/>
      <c r="I25" s="763"/>
      <c r="J25" s="764"/>
      <c r="K25" s="765"/>
      <c r="L25" s="766"/>
      <c r="M25" s="778"/>
      <c r="N25" s="778"/>
    </row>
    <row r="26" spans="1:14" ht="16.5" customHeight="1">
      <c r="A26" s="44" t="s">
        <v>160</v>
      </c>
      <c r="B26" s="44" t="s">
        <v>337</v>
      </c>
      <c r="C26" s="203"/>
      <c r="D26" s="43"/>
      <c r="E26" s="53" t="s">
        <v>171</v>
      </c>
      <c r="F26" s="65"/>
      <c r="G26" s="784"/>
      <c r="H26" s="696"/>
      <c r="I26" s="763"/>
      <c r="J26" s="767"/>
      <c r="K26" s="768"/>
      <c r="L26" s="768"/>
      <c r="M26" s="778"/>
      <c r="N26" s="778"/>
    </row>
    <row r="27" spans="1:14" ht="41.25" customHeight="1">
      <c r="A27" s="44" t="s">
        <v>160</v>
      </c>
      <c r="B27" s="44" t="s">
        <v>337</v>
      </c>
      <c r="C27" s="203" t="s">
        <v>346</v>
      </c>
      <c r="D27" s="43"/>
      <c r="E27" s="53" t="s">
        <v>74</v>
      </c>
      <c r="F27" s="65"/>
      <c r="G27" s="784"/>
      <c r="H27" s="696"/>
      <c r="I27" s="206"/>
      <c r="J27" s="206"/>
      <c r="K27" s="728"/>
      <c r="L27" s="729"/>
      <c r="M27" s="778"/>
      <c r="N27" s="778"/>
    </row>
    <row r="28" spans="1:14" ht="63.75" customHeight="1">
      <c r="A28" s="44" t="s">
        <v>160</v>
      </c>
      <c r="B28" s="44" t="s">
        <v>337</v>
      </c>
      <c r="C28" s="203" t="s">
        <v>346</v>
      </c>
      <c r="D28" s="43" t="s">
        <v>162</v>
      </c>
      <c r="E28" s="54" t="s">
        <v>172</v>
      </c>
      <c r="F28" s="70" t="s">
        <v>707</v>
      </c>
      <c r="G28" s="724" t="s">
        <v>357</v>
      </c>
      <c r="H28" s="693"/>
      <c r="I28" s="735" t="s">
        <v>953</v>
      </c>
      <c r="J28" s="735" t="s">
        <v>953</v>
      </c>
      <c r="K28" s="736">
        <v>100</v>
      </c>
      <c r="L28" s="737" t="s">
        <v>984</v>
      </c>
      <c r="M28" s="778" t="s">
        <v>985</v>
      </c>
      <c r="N28" s="778">
        <f>21/14*100</f>
        <v>150</v>
      </c>
    </row>
    <row r="29" spans="1:14" ht="63.75" customHeight="1">
      <c r="A29" s="44"/>
      <c r="B29" s="44"/>
      <c r="C29" s="203"/>
      <c r="D29" s="43"/>
      <c r="E29" s="54"/>
      <c r="F29" s="70" t="s">
        <v>708</v>
      </c>
      <c r="G29" s="724"/>
      <c r="H29" s="693"/>
      <c r="I29" s="735"/>
      <c r="J29" s="735"/>
      <c r="K29" s="736"/>
      <c r="L29" s="737"/>
      <c r="M29" s="778"/>
      <c r="N29" s="778"/>
    </row>
    <row r="30" spans="1:14" ht="76.5" customHeight="1">
      <c r="A30" s="44" t="s">
        <v>160</v>
      </c>
      <c r="B30" s="44" t="s">
        <v>337</v>
      </c>
      <c r="C30" s="203" t="s">
        <v>346</v>
      </c>
      <c r="D30" s="43" t="s">
        <v>161</v>
      </c>
      <c r="E30" s="54" t="s">
        <v>173</v>
      </c>
      <c r="F30" s="341" t="s">
        <v>709</v>
      </c>
      <c r="G30" s="723" t="s">
        <v>142</v>
      </c>
      <c r="H30" s="697"/>
      <c r="I30" s="735" t="s">
        <v>265</v>
      </c>
      <c r="J30" s="735" t="s">
        <v>265</v>
      </c>
      <c r="K30" s="736">
        <v>100</v>
      </c>
      <c r="L30" s="737" t="s">
        <v>142</v>
      </c>
      <c r="M30" s="778" t="s">
        <v>986</v>
      </c>
      <c r="N30" s="778">
        <f>75/25*100</f>
        <v>300</v>
      </c>
    </row>
    <row r="31" spans="1:14" ht="39" customHeight="1">
      <c r="A31" s="44" t="s">
        <v>160</v>
      </c>
      <c r="B31" s="44" t="s">
        <v>337</v>
      </c>
      <c r="C31" s="203" t="s">
        <v>362</v>
      </c>
      <c r="D31" s="43"/>
      <c r="E31" s="55" t="s">
        <v>174</v>
      </c>
      <c r="F31" s="64"/>
      <c r="G31" s="785"/>
      <c r="H31" s="699"/>
      <c r="I31" s="206"/>
      <c r="J31" s="206"/>
      <c r="K31" s="728"/>
      <c r="L31" s="729"/>
      <c r="M31" s="778"/>
      <c r="N31" s="778"/>
    </row>
    <row r="32" spans="1:14" ht="38.25" customHeight="1">
      <c r="A32" s="44" t="s">
        <v>160</v>
      </c>
      <c r="B32" s="44" t="s">
        <v>337</v>
      </c>
      <c r="C32" s="203" t="s">
        <v>362</v>
      </c>
      <c r="D32" s="43" t="s">
        <v>162</v>
      </c>
      <c r="E32" s="54" t="s">
        <v>175</v>
      </c>
      <c r="F32" s="197" t="s">
        <v>710</v>
      </c>
      <c r="G32" s="723" t="s">
        <v>260</v>
      </c>
      <c r="H32" s="688"/>
      <c r="I32" s="735" t="s">
        <v>260</v>
      </c>
      <c r="J32" s="735" t="s">
        <v>260</v>
      </c>
      <c r="K32" s="736">
        <v>100</v>
      </c>
      <c r="L32" s="737" t="s">
        <v>260</v>
      </c>
      <c r="M32" s="778" t="s">
        <v>987</v>
      </c>
      <c r="N32" s="778">
        <f>300/150*100</f>
        <v>200</v>
      </c>
    </row>
    <row r="33" spans="1:14" ht="35.25" customHeight="1">
      <c r="A33" s="44" t="s">
        <v>160</v>
      </c>
      <c r="B33" s="44" t="s">
        <v>337</v>
      </c>
      <c r="C33" s="203" t="s">
        <v>380</v>
      </c>
      <c r="D33" s="45"/>
      <c r="E33" s="55" t="s">
        <v>76</v>
      </c>
      <c r="F33" s="17"/>
      <c r="G33" s="723"/>
      <c r="H33" s="688"/>
      <c r="I33" s="206"/>
      <c r="J33" s="206"/>
      <c r="K33" s="728"/>
      <c r="L33" s="729"/>
      <c r="M33" s="778"/>
      <c r="N33" s="778"/>
    </row>
    <row r="34" spans="1:14" ht="57.75" customHeight="1">
      <c r="A34" s="44" t="s">
        <v>160</v>
      </c>
      <c r="B34" s="44" t="s">
        <v>337</v>
      </c>
      <c r="C34" s="203" t="s">
        <v>380</v>
      </c>
      <c r="D34" s="43" t="s">
        <v>374</v>
      </c>
      <c r="E34" s="343" t="s">
        <v>711</v>
      </c>
      <c r="F34" s="197" t="s">
        <v>712</v>
      </c>
      <c r="G34" s="723" t="s">
        <v>927</v>
      </c>
      <c r="H34" s="688"/>
      <c r="I34" s="742" t="s">
        <v>954</v>
      </c>
      <c r="J34" s="742" t="s">
        <v>954</v>
      </c>
      <c r="K34" s="736">
        <v>100</v>
      </c>
      <c r="L34" s="794" t="s">
        <v>927</v>
      </c>
      <c r="M34" s="778" t="s">
        <v>988</v>
      </c>
      <c r="N34" s="778">
        <f>3/2*100</f>
        <v>150</v>
      </c>
    </row>
    <row r="35" spans="1:14" ht="18.75" customHeight="1">
      <c r="A35" s="44" t="s">
        <v>160</v>
      </c>
      <c r="B35" s="44"/>
      <c r="C35" s="204"/>
      <c r="D35" s="44"/>
      <c r="E35" s="56" t="s">
        <v>170</v>
      </c>
      <c r="F35" s="20"/>
      <c r="G35" s="781"/>
      <c r="H35" s="687"/>
      <c r="I35" s="682"/>
      <c r="J35" s="754"/>
      <c r="K35" s="765"/>
      <c r="L35" s="766"/>
      <c r="M35" s="778"/>
      <c r="N35" s="778"/>
    </row>
    <row r="36" spans="1:14" ht="23.25" customHeight="1">
      <c r="A36" s="44" t="s">
        <v>160</v>
      </c>
      <c r="B36" s="44" t="s">
        <v>161</v>
      </c>
      <c r="C36" s="204"/>
      <c r="D36" s="61"/>
      <c r="E36" s="56" t="s">
        <v>176</v>
      </c>
      <c r="F36" s="17"/>
      <c r="G36" s="723"/>
      <c r="H36" s="688"/>
      <c r="I36" s="769"/>
      <c r="J36" s="764"/>
      <c r="K36" s="765"/>
      <c r="L36" s="766"/>
      <c r="M36" s="778"/>
      <c r="N36" s="778"/>
    </row>
    <row r="37" spans="1:14" ht="33" customHeight="1">
      <c r="A37" s="44" t="s">
        <v>160</v>
      </c>
      <c r="B37" s="44" t="s">
        <v>161</v>
      </c>
      <c r="C37" s="203" t="s">
        <v>338</v>
      </c>
      <c r="D37" s="43"/>
      <c r="E37" s="57" t="s">
        <v>71</v>
      </c>
      <c r="F37" s="17"/>
      <c r="G37" s="723"/>
      <c r="H37" s="688"/>
      <c r="I37" s="206"/>
      <c r="J37" s="206"/>
      <c r="K37" s="728"/>
      <c r="L37" s="729"/>
      <c r="M37" s="778"/>
      <c r="N37" s="778"/>
    </row>
    <row r="38" spans="1:14" ht="53.25" customHeight="1">
      <c r="A38" s="44" t="s">
        <v>160</v>
      </c>
      <c r="B38" s="44" t="s">
        <v>161</v>
      </c>
      <c r="C38" s="203" t="s">
        <v>338</v>
      </c>
      <c r="D38" s="45" t="s">
        <v>371</v>
      </c>
      <c r="E38" s="337" t="s">
        <v>202</v>
      </c>
      <c r="F38" s="342" t="s">
        <v>716</v>
      </c>
      <c r="G38" s="723" t="s">
        <v>928</v>
      </c>
      <c r="H38" s="698"/>
      <c r="I38" s="735" t="s">
        <v>781</v>
      </c>
      <c r="J38" s="735" t="s">
        <v>955</v>
      </c>
      <c r="K38" s="736">
        <v>79</v>
      </c>
      <c r="L38" s="723" t="s">
        <v>928</v>
      </c>
      <c r="M38" s="778" t="s">
        <v>989</v>
      </c>
      <c r="N38" s="796">
        <f>67/48*100</f>
        <v>139.58333333333331</v>
      </c>
    </row>
    <row r="39" spans="1:14" ht="69" customHeight="1">
      <c r="A39" s="44" t="s">
        <v>160</v>
      </c>
      <c r="B39" s="44" t="s">
        <v>161</v>
      </c>
      <c r="C39" s="203" t="s">
        <v>338</v>
      </c>
      <c r="D39" s="45" t="s">
        <v>374</v>
      </c>
      <c r="E39" s="54" t="s">
        <v>177</v>
      </c>
      <c r="F39" s="197" t="s">
        <v>715</v>
      </c>
      <c r="G39" s="723" t="s">
        <v>929</v>
      </c>
      <c r="H39" s="688"/>
      <c r="I39" s="735" t="s">
        <v>956</v>
      </c>
      <c r="J39" s="735" t="s">
        <v>956</v>
      </c>
      <c r="K39" s="736">
        <v>100</v>
      </c>
      <c r="L39" s="723" t="s">
        <v>929</v>
      </c>
      <c r="M39" s="723" t="s">
        <v>990</v>
      </c>
      <c r="N39" s="796">
        <f>98/48*100</f>
        <v>204.16666666666666</v>
      </c>
    </row>
    <row r="40" spans="1:14" ht="53.25" customHeight="1">
      <c r="A40" s="204" t="s">
        <v>160</v>
      </c>
      <c r="B40" s="204" t="s">
        <v>161</v>
      </c>
      <c r="C40" s="203" t="s">
        <v>338</v>
      </c>
      <c r="D40" s="203" t="s">
        <v>455</v>
      </c>
      <c r="E40" s="343" t="s">
        <v>713</v>
      </c>
      <c r="F40" s="350" t="s">
        <v>714</v>
      </c>
      <c r="G40" s="743" t="s">
        <v>787</v>
      </c>
      <c r="H40" s="350"/>
      <c r="I40" s="743" t="s">
        <v>787</v>
      </c>
      <c r="J40" s="743" t="s">
        <v>787</v>
      </c>
      <c r="K40" s="739">
        <v>100</v>
      </c>
      <c r="L40" s="743" t="s">
        <v>787</v>
      </c>
      <c r="M40" s="743" t="s">
        <v>787</v>
      </c>
      <c r="N40" s="778">
        <v>100</v>
      </c>
    </row>
    <row r="41" spans="1:14" ht="42.75" customHeight="1">
      <c r="A41" s="44" t="s">
        <v>160</v>
      </c>
      <c r="B41" s="44" t="s">
        <v>161</v>
      </c>
      <c r="C41" s="203" t="s">
        <v>362</v>
      </c>
      <c r="D41" s="45"/>
      <c r="E41" s="55" t="s">
        <v>72</v>
      </c>
      <c r="F41" s="349"/>
      <c r="G41" s="783"/>
      <c r="H41" s="691"/>
      <c r="I41" s="206"/>
      <c r="J41" s="206"/>
      <c r="K41" s="728"/>
      <c r="L41" s="729"/>
      <c r="M41" s="778"/>
      <c r="N41" s="778"/>
    </row>
    <row r="42" spans="1:14" ht="66" customHeight="1">
      <c r="A42" s="44" t="s">
        <v>160</v>
      </c>
      <c r="B42" s="44" t="s">
        <v>161</v>
      </c>
      <c r="C42" s="203" t="s">
        <v>362</v>
      </c>
      <c r="D42" s="45" t="s">
        <v>455</v>
      </c>
      <c r="E42" s="334" t="s">
        <v>719</v>
      </c>
      <c r="F42" s="197" t="s">
        <v>717</v>
      </c>
      <c r="G42" s="723" t="s">
        <v>930</v>
      </c>
      <c r="H42" s="688"/>
      <c r="I42" s="735" t="s">
        <v>957</v>
      </c>
      <c r="J42" s="742" t="s">
        <v>957</v>
      </c>
      <c r="K42" s="736">
        <v>100</v>
      </c>
      <c r="L42" s="737" t="s">
        <v>930</v>
      </c>
      <c r="M42" s="724" t="s">
        <v>991</v>
      </c>
      <c r="N42" s="778">
        <v>100</v>
      </c>
    </row>
    <row r="43" spans="1:14" ht="93.75" customHeight="1">
      <c r="A43" s="44" t="s">
        <v>160</v>
      </c>
      <c r="B43" s="44" t="s">
        <v>161</v>
      </c>
      <c r="C43" s="203" t="s">
        <v>362</v>
      </c>
      <c r="D43" s="45" t="s">
        <v>432</v>
      </c>
      <c r="E43" s="54" t="s">
        <v>98</v>
      </c>
      <c r="F43" s="197" t="s">
        <v>718</v>
      </c>
      <c r="G43" s="723" t="s">
        <v>931</v>
      </c>
      <c r="H43" s="688"/>
      <c r="I43" s="735" t="s">
        <v>785</v>
      </c>
      <c r="J43" s="735" t="s">
        <v>785</v>
      </c>
      <c r="K43" s="736">
        <v>100</v>
      </c>
      <c r="L43" s="737" t="s">
        <v>992</v>
      </c>
      <c r="M43" s="778" t="s">
        <v>993</v>
      </c>
      <c r="N43" s="778">
        <v>150</v>
      </c>
    </row>
    <row r="44" spans="1:14" ht="44.25" customHeight="1">
      <c r="A44" s="44" t="s">
        <v>160</v>
      </c>
      <c r="B44" s="44" t="s">
        <v>161</v>
      </c>
      <c r="C44" s="203" t="s">
        <v>496</v>
      </c>
      <c r="D44" s="45"/>
      <c r="E44" s="55" t="s">
        <v>73</v>
      </c>
      <c r="F44" s="63"/>
      <c r="G44" s="783"/>
      <c r="H44" s="691"/>
      <c r="I44" s="206"/>
      <c r="J44" s="206"/>
      <c r="K44" s="728"/>
      <c r="L44" s="729"/>
      <c r="M44" s="778"/>
      <c r="N44" s="778"/>
    </row>
    <row r="45" spans="1:14" ht="67.5" customHeight="1">
      <c r="A45" s="204" t="s">
        <v>160</v>
      </c>
      <c r="B45" s="204" t="s">
        <v>161</v>
      </c>
      <c r="C45" s="203" t="s">
        <v>496</v>
      </c>
      <c r="D45" s="203" t="s">
        <v>162</v>
      </c>
      <c r="E45" s="334" t="s">
        <v>720</v>
      </c>
      <c r="F45" s="197" t="s">
        <v>721</v>
      </c>
      <c r="G45" s="723" t="s">
        <v>932</v>
      </c>
      <c r="H45" s="688"/>
      <c r="I45" s="744" t="s">
        <v>328</v>
      </c>
      <c r="J45" s="744" t="s">
        <v>328</v>
      </c>
      <c r="K45" s="745">
        <v>100</v>
      </c>
      <c r="L45" s="795" t="s">
        <v>328</v>
      </c>
      <c r="M45" s="778" t="s">
        <v>524</v>
      </c>
      <c r="N45" s="778">
        <v>200</v>
      </c>
    </row>
    <row r="46" spans="1:14" ht="54.75" customHeight="1">
      <c r="A46" s="44" t="s">
        <v>160</v>
      </c>
      <c r="B46" s="44" t="s">
        <v>161</v>
      </c>
      <c r="C46" s="203" t="s">
        <v>496</v>
      </c>
      <c r="D46" s="45" t="s">
        <v>374</v>
      </c>
      <c r="E46" s="54" t="s">
        <v>178</v>
      </c>
      <c r="F46" s="341" t="s">
        <v>722</v>
      </c>
      <c r="G46" s="723" t="s">
        <v>933</v>
      </c>
      <c r="H46" s="697"/>
      <c r="I46" s="735" t="s">
        <v>958</v>
      </c>
      <c r="J46" s="735" t="s">
        <v>958</v>
      </c>
      <c r="K46" s="736">
        <v>100</v>
      </c>
      <c r="L46" s="723" t="s">
        <v>933</v>
      </c>
      <c r="M46" s="724" t="s">
        <v>995</v>
      </c>
      <c r="N46" s="778">
        <v>100</v>
      </c>
    </row>
    <row r="47" spans="1:14" ht="56.25" customHeight="1">
      <c r="A47" s="44" t="s">
        <v>160</v>
      </c>
      <c r="B47" s="44" t="s">
        <v>161</v>
      </c>
      <c r="C47" s="203" t="s">
        <v>496</v>
      </c>
      <c r="D47" s="45" t="s">
        <v>337</v>
      </c>
      <c r="E47" s="54" t="s">
        <v>179</v>
      </c>
      <c r="F47" s="197" t="s">
        <v>723</v>
      </c>
      <c r="G47" s="723" t="s">
        <v>934</v>
      </c>
      <c r="H47" s="688"/>
      <c r="I47" s="742" t="s">
        <v>959</v>
      </c>
      <c r="J47" s="742" t="s">
        <v>959</v>
      </c>
      <c r="K47" s="736">
        <v>100</v>
      </c>
      <c r="L47" s="723" t="s">
        <v>934</v>
      </c>
      <c r="M47" s="778" t="s">
        <v>994</v>
      </c>
      <c r="N47" s="778">
        <v>200</v>
      </c>
    </row>
    <row r="48" spans="1:14" ht="42.75" customHeight="1">
      <c r="A48" s="204" t="s">
        <v>160</v>
      </c>
      <c r="B48" s="204" t="s">
        <v>161</v>
      </c>
      <c r="C48" s="203" t="s">
        <v>380</v>
      </c>
      <c r="D48" s="203"/>
      <c r="E48" s="340" t="s">
        <v>421</v>
      </c>
      <c r="F48" s="351"/>
      <c r="G48" s="786"/>
      <c r="H48" s="351"/>
      <c r="I48" s="746"/>
      <c r="J48" s="746"/>
      <c r="K48" s="741"/>
      <c r="L48" s="729"/>
      <c r="M48" s="778"/>
      <c r="N48" s="778"/>
    </row>
    <row r="49" spans="1:14" ht="39" customHeight="1">
      <c r="A49" s="204" t="s">
        <v>160</v>
      </c>
      <c r="B49" s="204" t="s">
        <v>161</v>
      </c>
      <c r="C49" s="203" t="s">
        <v>380</v>
      </c>
      <c r="D49" s="203" t="s">
        <v>432</v>
      </c>
      <c r="E49" s="334" t="s">
        <v>724</v>
      </c>
      <c r="F49" s="336" t="s">
        <v>725</v>
      </c>
      <c r="G49" s="787" t="s">
        <v>935</v>
      </c>
      <c r="H49" s="700"/>
      <c r="I49" s="738" t="s">
        <v>960</v>
      </c>
      <c r="J49" s="738" t="s">
        <v>960</v>
      </c>
      <c r="K49" s="739">
        <v>100</v>
      </c>
      <c r="L49" s="737" t="s">
        <v>935</v>
      </c>
      <c r="M49" s="778" t="s">
        <v>960</v>
      </c>
      <c r="N49" s="779">
        <f>2841/3800*100</f>
        <v>74.76315789473685</v>
      </c>
    </row>
    <row r="50" spans="1:14" ht="18" customHeight="1">
      <c r="A50" s="44" t="s">
        <v>160</v>
      </c>
      <c r="B50" s="44" t="s">
        <v>161</v>
      </c>
      <c r="C50" s="204" t="s">
        <v>162</v>
      </c>
      <c r="D50" s="44"/>
      <c r="E50" s="55" t="s">
        <v>68</v>
      </c>
      <c r="F50" s="66"/>
      <c r="G50" s="788"/>
      <c r="H50" s="66"/>
      <c r="I50" s="206"/>
      <c r="J50" s="206"/>
      <c r="K50" s="685"/>
      <c r="L50" s="747"/>
      <c r="M50" s="778"/>
      <c r="N50" s="778"/>
    </row>
    <row r="51" spans="1:14" ht="70.5" customHeight="1">
      <c r="A51" s="44" t="s">
        <v>160</v>
      </c>
      <c r="B51" s="44" t="s">
        <v>161</v>
      </c>
      <c r="C51" s="204" t="s">
        <v>162</v>
      </c>
      <c r="D51" s="47" t="s">
        <v>162</v>
      </c>
      <c r="E51" s="54" t="s">
        <v>180</v>
      </c>
      <c r="F51" s="337" t="s">
        <v>726</v>
      </c>
      <c r="G51" s="723" t="s">
        <v>936</v>
      </c>
      <c r="H51" s="692"/>
      <c r="I51" s="742" t="s">
        <v>961</v>
      </c>
      <c r="J51" s="742" t="s">
        <v>961</v>
      </c>
      <c r="K51" s="736">
        <v>100</v>
      </c>
      <c r="L51" s="723" t="s">
        <v>936</v>
      </c>
      <c r="M51" s="742" t="s">
        <v>996</v>
      </c>
      <c r="N51" s="778">
        <v>200</v>
      </c>
    </row>
    <row r="52" spans="1:14" ht="48" customHeight="1">
      <c r="A52" s="44" t="s">
        <v>160</v>
      </c>
      <c r="B52" s="44" t="s">
        <v>161</v>
      </c>
      <c r="C52" s="204" t="s">
        <v>162</v>
      </c>
      <c r="D52" s="47" t="s">
        <v>371</v>
      </c>
      <c r="E52" s="54" t="s">
        <v>181</v>
      </c>
      <c r="F52" s="352" t="s">
        <v>727</v>
      </c>
      <c r="G52" s="789" t="s">
        <v>937</v>
      </c>
      <c r="H52" s="701"/>
      <c r="I52" s="735" t="s">
        <v>829</v>
      </c>
      <c r="J52" s="735" t="s">
        <v>829</v>
      </c>
      <c r="K52" s="736">
        <v>100</v>
      </c>
      <c r="L52" s="789" t="s">
        <v>937</v>
      </c>
      <c r="M52" s="778" t="s">
        <v>829</v>
      </c>
      <c r="N52" s="778">
        <v>100</v>
      </c>
    </row>
    <row r="53" spans="1:14" ht="38.25" customHeight="1">
      <c r="A53" s="204" t="s">
        <v>160</v>
      </c>
      <c r="B53" s="204" t="s">
        <v>161</v>
      </c>
      <c r="C53" s="204" t="s">
        <v>162</v>
      </c>
      <c r="D53" s="47" t="s">
        <v>343</v>
      </c>
      <c r="E53" s="343" t="s">
        <v>728</v>
      </c>
      <c r="F53" s="352" t="s">
        <v>729</v>
      </c>
      <c r="G53" s="789" t="s">
        <v>471</v>
      </c>
      <c r="H53" s="701"/>
      <c r="I53" s="738" t="s">
        <v>471</v>
      </c>
      <c r="J53" s="738" t="s">
        <v>471</v>
      </c>
      <c r="K53" s="739">
        <v>100</v>
      </c>
      <c r="L53" s="789" t="s">
        <v>471</v>
      </c>
      <c r="M53" s="778" t="s">
        <v>471</v>
      </c>
      <c r="N53" s="778">
        <v>100</v>
      </c>
    </row>
    <row r="54" spans="1:14" ht="63.75" customHeight="1">
      <c r="A54" s="44" t="s">
        <v>160</v>
      </c>
      <c r="B54" s="44" t="s">
        <v>161</v>
      </c>
      <c r="C54" s="204" t="s">
        <v>162</v>
      </c>
      <c r="D54" s="47" t="s">
        <v>161</v>
      </c>
      <c r="E54" s="337" t="s">
        <v>207</v>
      </c>
      <c r="F54" s="337" t="s">
        <v>730</v>
      </c>
      <c r="G54" s="723" t="s">
        <v>1017</v>
      </c>
      <c r="H54" s="692"/>
      <c r="I54" s="735" t="s">
        <v>962</v>
      </c>
      <c r="J54" s="742" t="s">
        <v>963</v>
      </c>
      <c r="K54" s="736">
        <v>95</v>
      </c>
      <c r="L54" s="723" t="s">
        <v>1017</v>
      </c>
      <c r="M54" s="742" t="s">
        <v>963</v>
      </c>
      <c r="N54" s="796">
        <f>37/39*100</f>
        <v>94.871794871794862</v>
      </c>
    </row>
    <row r="55" spans="1:14" ht="63.75" customHeight="1">
      <c r="A55" s="44" t="s">
        <v>160</v>
      </c>
      <c r="B55" s="44" t="s">
        <v>161</v>
      </c>
      <c r="C55" s="204" t="s">
        <v>162</v>
      </c>
      <c r="D55" s="47" t="s">
        <v>455</v>
      </c>
      <c r="E55" s="353" t="s">
        <v>208</v>
      </c>
      <c r="F55" s="337" t="s">
        <v>731</v>
      </c>
      <c r="G55" s="723" t="s">
        <v>477</v>
      </c>
      <c r="H55" s="692"/>
      <c r="I55" s="735" t="s">
        <v>313</v>
      </c>
      <c r="J55" s="735" t="s">
        <v>313</v>
      </c>
      <c r="K55" s="736">
        <v>100</v>
      </c>
      <c r="L55" s="735" t="s">
        <v>313</v>
      </c>
      <c r="M55" s="778" t="s">
        <v>997</v>
      </c>
      <c r="N55" s="778">
        <f>6/4*100</f>
        <v>150</v>
      </c>
    </row>
    <row r="56" spans="1:14" ht="49.5" customHeight="1">
      <c r="A56" s="44" t="s">
        <v>160</v>
      </c>
      <c r="B56" s="44" t="s">
        <v>161</v>
      </c>
      <c r="C56" s="204" t="s">
        <v>162</v>
      </c>
      <c r="D56" s="47" t="s">
        <v>432</v>
      </c>
      <c r="E56" s="54" t="s">
        <v>182</v>
      </c>
      <c r="F56" s="354" t="s">
        <v>732</v>
      </c>
      <c r="G56" s="790" t="s">
        <v>939</v>
      </c>
      <c r="H56" s="702"/>
      <c r="I56" s="735" t="s">
        <v>964</v>
      </c>
      <c r="J56" s="735" t="s">
        <v>964</v>
      </c>
      <c r="K56" s="736">
        <v>100</v>
      </c>
      <c r="L56" s="790" t="s">
        <v>939</v>
      </c>
      <c r="M56" s="778" t="s">
        <v>998</v>
      </c>
      <c r="N56" s="796">
        <f>8/3*100</f>
        <v>266.66666666666663</v>
      </c>
    </row>
    <row r="57" spans="1:14" ht="40.5" customHeight="1">
      <c r="A57" s="44" t="s">
        <v>160</v>
      </c>
      <c r="B57" s="44" t="s">
        <v>161</v>
      </c>
      <c r="C57" s="204" t="s">
        <v>162</v>
      </c>
      <c r="D57" s="47" t="s">
        <v>479</v>
      </c>
      <c r="E57" s="54" t="s">
        <v>183</v>
      </c>
      <c r="F57" s="337" t="s">
        <v>209</v>
      </c>
      <c r="G57" s="723" t="s">
        <v>940</v>
      </c>
      <c r="H57" s="692"/>
      <c r="I57" s="735" t="s">
        <v>832</v>
      </c>
      <c r="J57" s="735" t="s">
        <v>832</v>
      </c>
      <c r="K57" s="736">
        <v>100</v>
      </c>
      <c r="L57" s="723" t="s">
        <v>940</v>
      </c>
      <c r="M57" s="778" t="s">
        <v>999</v>
      </c>
      <c r="N57" s="796">
        <f>124/65*100</f>
        <v>190.76923076923077</v>
      </c>
    </row>
    <row r="58" spans="1:14" ht="209.25" customHeight="1">
      <c r="A58" s="44" t="s">
        <v>160</v>
      </c>
      <c r="B58" s="44" t="s">
        <v>161</v>
      </c>
      <c r="C58" s="204" t="s">
        <v>162</v>
      </c>
      <c r="D58" s="47" t="s">
        <v>485</v>
      </c>
      <c r="E58" s="54" t="s">
        <v>184</v>
      </c>
      <c r="F58" s="70" t="s">
        <v>210</v>
      </c>
      <c r="G58" s="724" t="s">
        <v>941</v>
      </c>
      <c r="H58" s="693"/>
      <c r="I58" s="742" t="s">
        <v>965</v>
      </c>
      <c r="J58" s="742" t="s">
        <v>965</v>
      </c>
      <c r="K58" s="736">
        <v>100</v>
      </c>
      <c r="L58" s="737" t="s">
        <v>941</v>
      </c>
      <c r="M58" s="778" t="s">
        <v>1000</v>
      </c>
      <c r="N58" s="778">
        <v>200</v>
      </c>
    </row>
    <row r="59" spans="1:14" ht="54" customHeight="1">
      <c r="A59" s="44" t="s">
        <v>160</v>
      </c>
      <c r="B59" s="44" t="s">
        <v>161</v>
      </c>
      <c r="C59" s="204" t="s">
        <v>162</v>
      </c>
      <c r="D59" s="47" t="s">
        <v>443</v>
      </c>
      <c r="E59" s="54" t="s">
        <v>185</v>
      </c>
      <c r="F59" s="337" t="s">
        <v>211</v>
      </c>
      <c r="G59" s="723" t="s">
        <v>296</v>
      </c>
      <c r="H59" s="692"/>
      <c r="I59" s="735" t="s">
        <v>966</v>
      </c>
      <c r="J59" s="735" t="s">
        <v>966</v>
      </c>
      <c r="K59" s="736">
        <v>100</v>
      </c>
      <c r="L59" s="737" t="s">
        <v>1001</v>
      </c>
      <c r="M59" s="778" t="s">
        <v>1002</v>
      </c>
      <c r="N59" s="796">
        <f>25/15*100</f>
        <v>166.66666666666669</v>
      </c>
    </row>
    <row r="60" spans="1:14" ht="59.25" customHeight="1">
      <c r="A60" s="44" t="s">
        <v>160</v>
      </c>
      <c r="B60" s="44" t="s">
        <v>161</v>
      </c>
      <c r="C60" s="204" t="s">
        <v>162</v>
      </c>
      <c r="D60" s="47" t="s">
        <v>338</v>
      </c>
      <c r="E60" s="54" t="s">
        <v>186</v>
      </c>
      <c r="F60" s="197" t="s">
        <v>733</v>
      </c>
      <c r="G60" s="723" t="s">
        <v>942</v>
      </c>
      <c r="H60" s="688"/>
      <c r="I60" s="735" t="s">
        <v>967</v>
      </c>
      <c r="J60" s="735" t="s">
        <v>967</v>
      </c>
      <c r="K60" s="736">
        <v>100</v>
      </c>
      <c r="L60" s="723" t="s">
        <v>1003</v>
      </c>
      <c r="M60" s="723" t="s">
        <v>1004</v>
      </c>
      <c r="N60" s="796">
        <f>10/7*100</f>
        <v>142.85714285714286</v>
      </c>
    </row>
    <row r="61" spans="1:14" ht="39.75" customHeight="1">
      <c r="A61" s="44" t="s">
        <v>160</v>
      </c>
      <c r="B61" s="44" t="s">
        <v>161</v>
      </c>
      <c r="C61" s="204" t="s">
        <v>162</v>
      </c>
      <c r="D61" s="47" t="s">
        <v>346</v>
      </c>
      <c r="E61" s="353" t="s">
        <v>212</v>
      </c>
      <c r="F61" s="337" t="s">
        <v>213</v>
      </c>
      <c r="G61" s="723" t="s">
        <v>943</v>
      </c>
      <c r="H61" s="692"/>
      <c r="I61" s="735" t="s">
        <v>968</v>
      </c>
      <c r="J61" s="735" t="s">
        <v>968</v>
      </c>
      <c r="K61" s="736">
        <v>100</v>
      </c>
      <c r="L61" s="735" t="s">
        <v>968</v>
      </c>
      <c r="M61" s="778" t="s">
        <v>1005</v>
      </c>
      <c r="N61" s="778">
        <v>200</v>
      </c>
    </row>
    <row r="62" spans="1:14" ht="213.75" customHeight="1">
      <c r="A62" s="44" t="s">
        <v>160</v>
      </c>
      <c r="B62" s="44" t="s">
        <v>161</v>
      </c>
      <c r="C62" s="204" t="s">
        <v>162</v>
      </c>
      <c r="D62" s="47" t="s">
        <v>362</v>
      </c>
      <c r="E62" s="54" t="s">
        <v>187</v>
      </c>
      <c r="F62" s="337" t="s">
        <v>214</v>
      </c>
      <c r="G62" s="723" t="s">
        <v>302</v>
      </c>
      <c r="H62" s="692"/>
      <c r="I62" s="742" t="s">
        <v>969</v>
      </c>
      <c r="J62" s="742" t="s">
        <v>969</v>
      </c>
      <c r="K62" s="736">
        <v>100</v>
      </c>
      <c r="L62" s="737" t="s">
        <v>302</v>
      </c>
      <c r="M62" s="778" t="s">
        <v>519</v>
      </c>
      <c r="N62" s="778">
        <v>200</v>
      </c>
    </row>
    <row r="63" spans="1:14" ht="64.5" customHeight="1">
      <c r="A63" s="44" t="s">
        <v>160</v>
      </c>
      <c r="B63" s="44" t="s">
        <v>161</v>
      </c>
      <c r="C63" s="204" t="s">
        <v>162</v>
      </c>
      <c r="D63" s="47" t="s">
        <v>496</v>
      </c>
      <c r="E63" s="54" t="s">
        <v>188</v>
      </c>
      <c r="F63" s="197" t="s">
        <v>734</v>
      </c>
      <c r="G63" s="723" t="s">
        <v>499</v>
      </c>
      <c r="H63" s="688"/>
      <c r="I63" s="737" t="s">
        <v>311</v>
      </c>
      <c r="J63" s="737" t="s">
        <v>311</v>
      </c>
      <c r="K63" s="736">
        <v>100</v>
      </c>
      <c r="L63" s="737" t="s">
        <v>311</v>
      </c>
      <c r="M63" s="778" t="s">
        <v>1006</v>
      </c>
      <c r="N63" s="796">
        <f>500/350*100</f>
        <v>142.85714285714286</v>
      </c>
    </row>
    <row r="64" spans="1:14" ht="37.5" customHeight="1">
      <c r="A64" s="44" t="s">
        <v>160</v>
      </c>
      <c r="B64" s="44" t="s">
        <v>161</v>
      </c>
      <c r="C64" s="204" t="s">
        <v>162</v>
      </c>
      <c r="D64" s="47" t="s">
        <v>501</v>
      </c>
      <c r="E64" s="337" t="s">
        <v>216</v>
      </c>
      <c r="F64" s="337" t="s">
        <v>735</v>
      </c>
      <c r="G64" s="723" t="s">
        <v>314</v>
      </c>
      <c r="H64" s="692"/>
      <c r="I64" s="735" t="s">
        <v>970</v>
      </c>
      <c r="J64" s="735" t="s">
        <v>970</v>
      </c>
      <c r="K64" s="736">
        <v>100</v>
      </c>
      <c r="L64" s="737" t="s">
        <v>313</v>
      </c>
      <c r="M64" s="778" t="s">
        <v>1007</v>
      </c>
      <c r="N64" s="778">
        <f>5/4*100</f>
        <v>125</v>
      </c>
    </row>
    <row r="65" spans="1:14" ht="40.5" customHeight="1">
      <c r="A65" s="44" t="s">
        <v>160</v>
      </c>
      <c r="B65" s="44" t="s">
        <v>161</v>
      </c>
      <c r="C65" s="204" t="s">
        <v>371</v>
      </c>
      <c r="D65" s="44"/>
      <c r="E65" s="55" t="s">
        <v>69</v>
      </c>
      <c r="F65" s="67"/>
      <c r="G65" s="791"/>
      <c r="H65" s="703"/>
      <c r="I65" s="206"/>
      <c r="J65" s="206"/>
      <c r="K65" s="728"/>
      <c r="L65" s="729"/>
      <c r="M65" s="778"/>
      <c r="N65" s="778"/>
    </row>
    <row r="66" spans="1:14" ht="40.5" customHeight="1">
      <c r="A66" s="44" t="s">
        <v>160</v>
      </c>
      <c r="B66" s="44" t="s">
        <v>161</v>
      </c>
      <c r="C66" s="204" t="s">
        <v>371</v>
      </c>
      <c r="D66" s="44" t="s">
        <v>374</v>
      </c>
      <c r="E66" s="356" t="s">
        <v>218</v>
      </c>
      <c r="F66" s="355" t="s">
        <v>736</v>
      </c>
      <c r="G66" s="727" t="s">
        <v>944</v>
      </c>
      <c r="H66" s="704"/>
      <c r="I66" s="735" t="s">
        <v>845</v>
      </c>
      <c r="J66" s="735" t="s">
        <v>845</v>
      </c>
      <c r="K66" s="736">
        <v>100</v>
      </c>
      <c r="L66" s="737" t="s">
        <v>944</v>
      </c>
      <c r="M66" s="778" t="s">
        <v>1008</v>
      </c>
      <c r="N66" s="796">
        <f>4/3*100</f>
        <v>133.33333333333331</v>
      </c>
    </row>
    <row r="67" spans="1:14" ht="347.25" customHeight="1">
      <c r="A67" s="44" t="s">
        <v>160</v>
      </c>
      <c r="B67" s="44" t="s">
        <v>161</v>
      </c>
      <c r="C67" s="204" t="s">
        <v>371</v>
      </c>
      <c r="D67" s="45" t="s">
        <v>432</v>
      </c>
      <c r="E67" s="54" t="s">
        <v>191</v>
      </c>
      <c r="F67" s="337" t="s">
        <v>738</v>
      </c>
      <c r="G67" s="723" t="s">
        <v>158</v>
      </c>
      <c r="H67" s="692"/>
      <c r="I67" s="742" t="s">
        <v>971</v>
      </c>
      <c r="J67" s="742" t="s">
        <v>971</v>
      </c>
      <c r="K67" s="736">
        <v>100</v>
      </c>
      <c r="L67" s="737" t="s">
        <v>845</v>
      </c>
      <c r="M67" s="778" t="s">
        <v>1009</v>
      </c>
      <c r="N67" s="778">
        <v>200</v>
      </c>
    </row>
    <row r="68" spans="1:14" ht="39" customHeight="1">
      <c r="A68" s="44" t="s">
        <v>160</v>
      </c>
      <c r="B68" s="44" t="s">
        <v>161</v>
      </c>
      <c r="C68" s="204" t="s">
        <v>371</v>
      </c>
      <c r="D68" s="44" t="s">
        <v>509</v>
      </c>
      <c r="E68" s="54" t="s">
        <v>192</v>
      </c>
      <c r="F68" s="337" t="s">
        <v>215</v>
      </c>
      <c r="G68" s="723" t="s">
        <v>158</v>
      </c>
      <c r="H68" s="692"/>
      <c r="I68" s="735" t="s">
        <v>158</v>
      </c>
      <c r="J68" s="735" t="s">
        <v>158</v>
      </c>
      <c r="K68" s="736">
        <v>100</v>
      </c>
      <c r="L68" s="737" t="s">
        <v>845</v>
      </c>
      <c r="M68" s="778" t="s">
        <v>1010</v>
      </c>
      <c r="N68" s="778">
        <v>200</v>
      </c>
    </row>
    <row r="69" spans="1:14" ht="41.25" customHeight="1">
      <c r="A69" s="44" t="s">
        <v>160</v>
      </c>
      <c r="B69" s="44" t="s">
        <v>161</v>
      </c>
      <c r="C69" s="204" t="s">
        <v>371</v>
      </c>
      <c r="D69" s="44" t="s">
        <v>511</v>
      </c>
      <c r="E69" s="54" t="s">
        <v>193</v>
      </c>
      <c r="F69" s="337" t="s">
        <v>737</v>
      </c>
      <c r="G69" s="723" t="s">
        <v>938</v>
      </c>
      <c r="H69" s="692"/>
      <c r="I69" s="735" t="s">
        <v>962</v>
      </c>
      <c r="J69" s="742" t="s">
        <v>963</v>
      </c>
      <c r="K69" s="736">
        <v>95</v>
      </c>
      <c r="L69" s="737" t="s">
        <v>938</v>
      </c>
      <c r="M69" s="735" t="s">
        <v>962</v>
      </c>
      <c r="N69" s="778">
        <v>100</v>
      </c>
    </row>
    <row r="70" spans="1:14" ht="22.5" customHeight="1">
      <c r="A70" s="44" t="s">
        <v>160</v>
      </c>
      <c r="B70" s="44" t="s">
        <v>161</v>
      </c>
      <c r="C70" s="203" t="s">
        <v>374</v>
      </c>
      <c r="D70" s="45"/>
      <c r="E70" s="55" t="s">
        <v>194</v>
      </c>
      <c r="F70" s="62"/>
      <c r="G70" s="792"/>
      <c r="H70" s="705"/>
      <c r="I70" s="206"/>
      <c r="J70" s="206"/>
      <c r="K70" s="728"/>
      <c r="L70" s="729"/>
      <c r="M70" s="778"/>
      <c r="N70" s="778"/>
    </row>
    <row r="71" spans="1:14" ht="41.25" customHeight="1">
      <c r="A71" s="44" t="s">
        <v>160</v>
      </c>
      <c r="B71" s="44" t="s">
        <v>161</v>
      </c>
      <c r="C71" s="203" t="s">
        <v>374</v>
      </c>
      <c r="D71" s="48" t="s">
        <v>371</v>
      </c>
      <c r="E71" s="337" t="s">
        <v>154</v>
      </c>
      <c r="F71" s="337" t="s">
        <v>219</v>
      </c>
      <c r="G71" s="723" t="s">
        <v>324</v>
      </c>
      <c r="H71" s="692"/>
      <c r="I71" s="735" t="s">
        <v>683</v>
      </c>
      <c r="J71" s="735" t="s">
        <v>683</v>
      </c>
      <c r="K71" s="736">
        <v>100</v>
      </c>
      <c r="L71" s="737" t="s">
        <v>1011</v>
      </c>
      <c r="M71" s="778" t="s">
        <v>1012</v>
      </c>
      <c r="N71" s="796">
        <f>123/70*100</f>
        <v>175.71428571428572</v>
      </c>
    </row>
    <row r="72" spans="1:14" ht="41.25" customHeight="1">
      <c r="A72" s="44" t="s">
        <v>160</v>
      </c>
      <c r="B72" s="44" t="s">
        <v>161</v>
      </c>
      <c r="C72" s="203" t="s">
        <v>374</v>
      </c>
      <c r="D72" s="48" t="s">
        <v>343</v>
      </c>
      <c r="E72" s="337" t="s">
        <v>195</v>
      </c>
      <c r="F72" s="337" t="s">
        <v>220</v>
      </c>
      <c r="G72" s="723" t="s">
        <v>324</v>
      </c>
      <c r="H72" s="692"/>
      <c r="I72" s="735" t="s">
        <v>683</v>
      </c>
      <c r="J72" s="735" t="s">
        <v>683</v>
      </c>
      <c r="K72" s="736">
        <v>100</v>
      </c>
      <c r="L72" s="737" t="s">
        <v>1011</v>
      </c>
      <c r="M72" s="778" t="s">
        <v>1012</v>
      </c>
      <c r="N72" s="796">
        <f>123/70*100</f>
        <v>175.71428571428572</v>
      </c>
    </row>
    <row r="73" spans="1:14" ht="54" customHeight="1">
      <c r="A73" s="44" t="s">
        <v>160</v>
      </c>
      <c r="B73" s="44" t="s">
        <v>161</v>
      </c>
      <c r="C73" s="203" t="s">
        <v>161</v>
      </c>
      <c r="D73" s="45"/>
      <c r="E73" s="55" t="s">
        <v>196</v>
      </c>
      <c r="F73" s="68"/>
      <c r="G73" s="727"/>
      <c r="H73" s="704"/>
      <c r="I73" s="770"/>
      <c r="J73" s="771"/>
      <c r="K73" s="772"/>
      <c r="L73" s="773"/>
      <c r="M73" s="778"/>
      <c r="N73" s="778"/>
    </row>
    <row r="74" spans="1:14" ht="57" customHeight="1">
      <c r="A74" s="44" t="s">
        <v>160</v>
      </c>
      <c r="B74" s="44" t="s">
        <v>161</v>
      </c>
      <c r="C74" s="203" t="s">
        <v>161</v>
      </c>
      <c r="D74" s="45" t="s">
        <v>343</v>
      </c>
      <c r="E74" s="54" t="s">
        <v>70</v>
      </c>
      <c r="F74" s="337" t="s">
        <v>221</v>
      </c>
      <c r="G74" s="723" t="s">
        <v>524</v>
      </c>
      <c r="H74" s="692"/>
      <c r="I74" s="735" t="s">
        <v>327</v>
      </c>
      <c r="J74" s="735" t="s">
        <v>972</v>
      </c>
      <c r="K74" s="736">
        <v>100</v>
      </c>
      <c r="L74" s="737" t="s">
        <v>524</v>
      </c>
      <c r="M74" s="778" t="s">
        <v>1013</v>
      </c>
      <c r="N74" s="778">
        <f>5/4*100</f>
        <v>125</v>
      </c>
    </row>
    <row r="75" spans="1:14" ht="39.75" customHeight="1">
      <c r="A75" s="44" t="s">
        <v>160</v>
      </c>
      <c r="B75" s="44" t="s">
        <v>161</v>
      </c>
      <c r="C75" s="203" t="s">
        <v>161</v>
      </c>
      <c r="D75" s="46" t="s">
        <v>455</v>
      </c>
      <c r="E75" s="54" t="s">
        <v>197</v>
      </c>
      <c r="F75" s="357" t="s">
        <v>739</v>
      </c>
      <c r="G75" s="727" t="s">
        <v>328</v>
      </c>
      <c r="H75" s="706"/>
      <c r="I75" s="735" t="s">
        <v>525</v>
      </c>
      <c r="J75" s="735" t="s">
        <v>525</v>
      </c>
      <c r="K75" s="736">
        <v>100</v>
      </c>
      <c r="L75" s="737" t="s">
        <v>328</v>
      </c>
      <c r="M75" s="778" t="s">
        <v>1013</v>
      </c>
      <c r="N75" s="778">
        <f>5/2*100</f>
        <v>250</v>
      </c>
    </row>
    <row r="76" spans="1:14" ht="49.5" customHeight="1">
      <c r="A76" s="44" t="s">
        <v>160</v>
      </c>
      <c r="B76" s="44" t="s">
        <v>161</v>
      </c>
      <c r="C76" s="205" t="s">
        <v>161</v>
      </c>
      <c r="D76" s="46" t="s">
        <v>432</v>
      </c>
      <c r="E76" s="54" t="s">
        <v>189</v>
      </c>
      <c r="F76" s="337" t="s">
        <v>217</v>
      </c>
      <c r="G76" s="723" t="s">
        <v>308</v>
      </c>
      <c r="H76" s="692"/>
      <c r="I76" s="735" t="s">
        <v>308</v>
      </c>
      <c r="J76" s="735" t="s">
        <v>308</v>
      </c>
      <c r="K76" s="736">
        <v>100</v>
      </c>
      <c r="L76" s="737" t="s">
        <v>308</v>
      </c>
      <c r="M76" s="778" t="s">
        <v>970</v>
      </c>
      <c r="N76" s="778">
        <v>200</v>
      </c>
    </row>
    <row r="77" spans="1:14" ht="42" customHeight="1">
      <c r="A77" s="44"/>
      <c r="B77" s="44"/>
      <c r="C77" s="204"/>
      <c r="D77" s="44"/>
      <c r="E77" s="72" t="s">
        <v>223</v>
      </c>
      <c r="F77" s="71"/>
      <c r="G77" s="793"/>
      <c r="H77" s="707"/>
      <c r="I77" s="206"/>
      <c r="J77" s="206"/>
      <c r="K77" s="728"/>
      <c r="L77" s="729"/>
      <c r="M77" s="778"/>
      <c r="N77" s="778"/>
    </row>
    <row r="78" spans="1:14" ht="15" customHeight="1">
      <c r="A78" s="50"/>
      <c r="B78" s="50"/>
      <c r="C78" s="50"/>
      <c r="D78" s="49"/>
      <c r="E78" s="60"/>
    </row>
    <row r="79" spans="1:14" ht="16.5">
      <c r="A79" s="50"/>
      <c r="B79" s="50"/>
      <c r="C79" s="50"/>
      <c r="D79" s="49"/>
      <c r="E79" s="59"/>
    </row>
    <row r="80" spans="1:14" ht="16.5">
      <c r="A80" s="50"/>
      <c r="B80" s="50"/>
      <c r="C80" s="50"/>
      <c r="D80" s="49"/>
      <c r="E80" s="59"/>
      <c r="F80" s="12"/>
      <c r="H80" s="12"/>
      <c r="J80" s="774" t="s">
        <v>1018</v>
      </c>
    </row>
    <row r="81" spans="1:10" ht="16.5">
      <c r="A81" s="50"/>
      <c r="B81" s="50"/>
      <c r="C81" s="50"/>
      <c r="D81" s="49"/>
      <c r="E81" s="59"/>
      <c r="F81" s="12"/>
      <c r="H81" s="12"/>
      <c r="J81" s="775" t="s">
        <v>148</v>
      </c>
    </row>
    <row r="82" spans="1:10" ht="16.5">
      <c r="A82" s="50"/>
      <c r="B82" s="50"/>
      <c r="C82" s="50"/>
      <c r="D82" s="49"/>
      <c r="E82" s="59"/>
      <c r="F82" s="12"/>
      <c r="H82" s="12"/>
      <c r="J82" s="776" t="s">
        <v>99</v>
      </c>
    </row>
    <row r="83" spans="1:10">
      <c r="A83" s="50"/>
      <c r="B83" s="50"/>
      <c r="C83" s="50"/>
      <c r="D83" s="49"/>
      <c r="E83" s="60"/>
      <c r="F83" s="12"/>
      <c r="H83" s="12"/>
      <c r="J83" s="775"/>
    </row>
    <row r="84" spans="1:10">
      <c r="A84" s="50"/>
      <c r="B84" s="50"/>
      <c r="C84" s="50"/>
      <c r="D84" s="49"/>
      <c r="E84" s="60"/>
      <c r="F84" s="12"/>
      <c r="H84" s="12"/>
      <c r="J84" s="775"/>
    </row>
    <row r="85" spans="1:10">
      <c r="A85" s="50"/>
      <c r="B85" s="50"/>
      <c r="C85" s="50"/>
      <c r="D85" s="49"/>
      <c r="E85" s="60"/>
      <c r="F85" s="12"/>
      <c r="H85" s="12"/>
      <c r="J85" s="775"/>
    </row>
    <row r="86" spans="1:10">
      <c r="A86" s="50"/>
      <c r="B86" s="50"/>
      <c r="C86" s="50"/>
      <c r="D86" s="49"/>
      <c r="E86" s="60"/>
      <c r="F86" s="12"/>
      <c r="H86" s="12"/>
      <c r="J86" s="777" t="s">
        <v>740</v>
      </c>
    </row>
    <row r="87" spans="1:10">
      <c r="A87" s="50"/>
      <c r="B87" s="50"/>
      <c r="C87" s="50"/>
      <c r="D87" s="49"/>
      <c r="E87" s="60"/>
      <c r="F87" s="12"/>
      <c r="H87" s="12"/>
      <c r="J87" s="775" t="s">
        <v>741</v>
      </c>
    </row>
    <row r="88" spans="1:10">
      <c r="A88" s="50"/>
      <c r="B88" s="50"/>
      <c r="C88" s="50"/>
      <c r="D88" s="49"/>
      <c r="E88" s="60"/>
    </row>
    <row r="89" spans="1:10">
      <c r="A89" s="50"/>
      <c r="B89" s="50"/>
      <c r="C89" s="50"/>
      <c r="D89" s="49"/>
      <c r="E89" s="60"/>
    </row>
    <row r="90" spans="1:10">
      <c r="A90" s="50"/>
      <c r="B90" s="50"/>
      <c r="C90" s="50"/>
      <c r="D90" s="49"/>
      <c r="E90" s="60"/>
    </row>
    <row r="91" spans="1:10">
      <c r="A91" s="50"/>
      <c r="B91" s="50"/>
      <c r="C91" s="50"/>
      <c r="D91" s="49"/>
      <c r="E91" s="60"/>
    </row>
    <row r="92" spans="1:10">
      <c r="A92" s="50"/>
      <c r="B92" s="50"/>
      <c r="C92" s="50"/>
      <c r="D92" s="49"/>
      <c r="E92" s="60"/>
    </row>
    <row r="93" spans="1:10">
      <c r="A93" s="50"/>
      <c r="B93" s="50"/>
      <c r="C93" s="50"/>
      <c r="D93" s="49"/>
      <c r="E93" s="60"/>
    </row>
    <row r="94" spans="1:10">
      <c r="A94" s="50"/>
      <c r="B94" s="50"/>
      <c r="C94" s="50"/>
      <c r="D94" s="49"/>
      <c r="E94" s="60"/>
    </row>
    <row r="95" spans="1:10">
      <c r="A95" s="50"/>
      <c r="B95" s="50"/>
      <c r="C95" s="50"/>
      <c r="D95" s="49"/>
      <c r="E95" s="60"/>
    </row>
    <row r="96" spans="1:10">
      <c r="A96" s="50"/>
      <c r="B96" s="50"/>
      <c r="C96" s="50"/>
      <c r="D96" s="49"/>
      <c r="E96" s="60"/>
    </row>
    <row r="97" spans="1:5">
      <c r="A97" s="50"/>
      <c r="B97" s="50"/>
      <c r="C97" s="50"/>
      <c r="D97" s="49"/>
      <c r="E97" s="3"/>
    </row>
    <row r="98" spans="1:5">
      <c r="A98" s="50"/>
      <c r="B98" s="50"/>
      <c r="C98" s="50"/>
      <c r="D98" s="49"/>
      <c r="E98" s="3"/>
    </row>
    <row r="99" spans="1:5">
      <c r="A99" s="50"/>
      <c r="B99" s="50"/>
      <c r="C99" s="50"/>
      <c r="D99" s="49"/>
      <c r="E99" s="3"/>
    </row>
    <row r="100" spans="1:5">
      <c r="A100" s="50"/>
      <c r="B100" s="50"/>
      <c r="C100" s="50"/>
      <c r="D100" s="49"/>
      <c r="E100" s="3"/>
    </row>
    <row r="101" spans="1:5">
      <c r="A101" s="50"/>
      <c r="B101" s="50"/>
      <c r="C101" s="50"/>
      <c r="D101" s="49"/>
      <c r="E101" s="3"/>
    </row>
    <row r="102" spans="1:5">
      <c r="A102" s="50"/>
      <c r="B102" s="50"/>
      <c r="C102" s="50"/>
      <c r="D102" s="49"/>
      <c r="E102" s="3"/>
    </row>
    <row r="103" spans="1:5">
      <c r="A103" s="50"/>
      <c r="B103" s="50"/>
      <c r="C103" s="50"/>
      <c r="D103" s="50"/>
      <c r="E103" s="3"/>
    </row>
    <row r="104" spans="1:5">
      <c r="A104" s="50"/>
      <c r="B104" s="50"/>
      <c r="C104" s="50"/>
      <c r="D104" s="50"/>
      <c r="E104" s="3"/>
    </row>
    <row r="105" spans="1:5">
      <c r="A105" s="50"/>
      <c r="B105" s="50"/>
      <c r="C105" s="50"/>
      <c r="D105" s="50"/>
      <c r="E105" s="3"/>
    </row>
    <row r="106" spans="1:5">
      <c r="E106" s="3"/>
    </row>
    <row r="107" spans="1:5">
      <c r="E107" s="3"/>
    </row>
    <row r="108" spans="1:5">
      <c r="E108" s="3"/>
    </row>
    <row r="109" spans="1:5">
      <c r="E109" s="3"/>
    </row>
    <row r="110" spans="1:5">
      <c r="E110" s="3"/>
    </row>
    <row r="111" spans="1:5">
      <c r="E111" s="3"/>
    </row>
    <row r="112" spans="1:5">
      <c r="E112" s="3"/>
    </row>
  </sheetData>
  <mergeCells count="13">
    <mergeCell ref="A1:N1"/>
    <mergeCell ref="A2:N2"/>
    <mergeCell ref="A3:N3"/>
    <mergeCell ref="M7:N7"/>
    <mergeCell ref="A9:D9"/>
    <mergeCell ref="D4:K4"/>
    <mergeCell ref="F7:F8"/>
    <mergeCell ref="E7:E8"/>
    <mergeCell ref="I7:K7"/>
    <mergeCell ref="A7:D8"/>
    <mergeCell ref="G7:G8"/>
    <mergeCell ref="H7:H8"/>
    <mergeCell ref="L7:L8"/>
  </mergeCells>
  <pageMargins left="0.51181102362204722" right="1.4173228346456694" top="0.47244094488188981" bottom="0.47244094488188981" header="0.31496062992125984" footer="0.31496062992125984"/>
  <pageSetup paperSize="5" scale="65" orientation="landscape" horizontalDpi="4294967293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I33" sqref="I33"/>
    </sheetView>
  </sheetViews>
  <sheetFormatPr defaultRowHeight="15"/>
  <cols>
    <col min="1" max="1" width="4.85546875" customWidth="1"/>
    <col min="2" max="2" width="24.42578125" customWidth="1"/>
    <col min="3" max="3" width="14.140625" customWidth="1"/>
    <col min="4" max="4" width="23.85546875" customWidth="1"/>
    <col min="5" max="8" width="14" bestFit="1" customWidth="1"/>
    <col min="9" max="9" width="12.140625" customWidth="1"/>
    <col min="10" max="10" width="14.140625" customWidth="1"/>
    <col min="11" max="11" width="15.7109375" customWidth="1"/>
    <col min="12" max="12" width="14.7109375" customWidth="1"/>
    <col min="13" max="13" width="9.85546875" customWidth="1"/>
  </cols>
  <sheetData>
    <row r="1" spans="1:14" ht="18.75">
      <c r="A1" s="798" t="s">
        <v>224</v>
      </c>
      <c r="B1" s="798"/>
      <c r="C1" s="798"/>
      <c r="D1" s="798"/>
      <c r="E1" s="798"/>
      <c r="F1" s="798"/>
      <c r="G1" s="798"/>
      <c r="H1" s="798"/>
      <c r="I1" s="798"/>
      <c r="J1" s="798"/>
      <c r="K1" s="798"/>
      <c r="L1" s="798"/>
      <c r="M1" s="798"/>
    </row>
    <row r="2" spans="1:14" ht="18.75">
      <c r="A2" s="798" t="s">
        <v>5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</row>
    <row r="3" spans="1:14" ht="18.75">
      <c r="A3" s="798" t="s">
        <v>6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</row>
    <row r="4" spans="1:14" ht="18.75">
      <c r="A4" s="798" t="s">
        <v>7</v>
      </c>
      <c r="B4" s="798"/>
      <c r="C4" s="798"/>
      <c r="D4" s="798"/>
      <c r="E4" s="798"/>
      <c r="F4" s="798"/>
      <c r="G4" s="798"/>
      <c r="H4" s="798"/>
      <c r="I4" s="798"/>
      <c r="J4" s="798"/>
      <c r="K4" s="798"/>
      <c r="L4" s="798"/>
      <c r="M4" s="798"/>
    </row>
    <row r="6" spans="1:14" ht="20.25" customHeight="1">
      <c r="A6" s="827" t="s">
        <v>8</v>
      </c>
      <c r="B6" s="827" t="s">
        <v>9</v>
      </c>
      <c r="C6" s="829" t="s">
        <v>10</v>
      </c>
      <c r="D6" s="827" t="s">
        <v>11</v>
      </c>
      <c r="E6" s="827" t="s">
        <v>12</v>
      </c>
      <c r="F6" s="827"/>
      <c r="G6" s="827"/>
      <c r="H6" s="827"/>
      <c r="I6" s="827" t="s">
        <v>14</v>
      </c>
      <c r="J6" s="827"/>
      <c r="K6" s="827" t="s">
        <v>13</v>
      </c>
      <c r="L6" s="827"/>
      <c r="M6" s="828" t="s">
        <v>15</v>
      </c>
    </row>
    <row r="7" spans="1:14" ht="30">
      <c r="A7" s="827"/>
      <c r="B7" s="827"/>
      <c r="C7" s="830"/>
      <c r="D7" s="827"/>
      <c r="E7" s="202" t="s">
        <v>754</v>
      </c>
      <c r="F7" s="202" t="s">
        <v>755</v>
      </c>
      <c r="G7" s="202" t="s">
        <v>756</v>
      </c>
      <c r="H7" s="202" t="s">
        <v>757</v>
      </c>
      <c r="I7" s="202" t="s">
        <v>754</v>
      </c>
      <c r="J7" s="202" t="s">
        <v>755</v>
      </c>
      <c r="K7" s="202" t="s">
        <v>756</v>
      </c>
      <c r="L7" s="202" t="s">
        <v>757</v>
      </c>
      <c r="M7" s="828"/>
      <c r="N7" s="1"/>
    </row>
    <row r="8" spans="1:14" ht="10.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</row>
    <row r="9" spans="1:14" ht="56.25" customHeight="1">
      <c r="A9" s="818">
        <v>1</v>
      </c>
      <c r="B9" s="821" t="s">
        <v>742</v>
      </c>
      <c r="C9" s="359"/>
      <c r="D9" s="359" t="s">
        <v>745</v>
      </c>
      <c r="E9" s="9"/>
      <c r="F9" s="9"/>
      <c r="G9" s="9"/>
      <c r="H9" s="9"/>
      <c r="I9" s="9"/>
      <c r="J9" s="9"/>
      <c r="K9" s="9"/>
      <c r="L9" s="9"/>
      <c r="M9" s="9"/>
    </row>
    <row r="10" spans="1:14" ht="33" customHeight="1">
      <c r="A10" s="819"/>
      <c r="B10" s="822"/>
      <c r="C10" s="359"/>
      <c r="D10" s="359" t="s">
        <v>744</v>
      </c>
      <c r="E10" s="360">
        <v>20</v>
      </c>
      <c r="F10" s="360">
        <v>20</v>
      </c>
      <c r="G10" s="360">
        <v>20</v>
      </c>
      <c r="H10" s="360">
        <v>20</v>
      </c>
      <c r="I10" s="360">
        <v>15</v>
      </c>
      <c r="J10" s="360">
        <v>20</v>
      </c>
      <c r="K10" s="360">
        <v>20</v>
      </c>
      <c r="L10" s="360">
        <v>20</v>
      </c>
      <c r="M10" s="360"/>
    </row>
    <row r="11" spans="1:14" ht="33.75" customHeight="1">
      <c r="A11" s="820"/>
      <c r="B11" s="823"/>
      <c r="C11" s="359"/>
      <c r="D11" s="359" t="s">
        <v>743</v>
      </c>
      <c r="E11" s="360">
        <v>25</v>
      </c>
      <c r="F11" s="360">
        <v>25</v>
      </c>
      <c r="G11" s="360">
        <v>25</v>
      </c>
      <c r="H11" s="360">
        <v>25</v>
      </c>
      <c r="I11" s="360">
        <v>25</v>
      </c>
      <c r="J11" s="360">
        <v>25</v>
      </c>
      <c r="K11" s="360">
        <v>25</v>
      </c>
      <c r="L11" s="360">
        <v>25</v>
      </c>
      <c r="M11" s="360"/>
    </row>
    <row r="12" spans="1:14" ht="90" customHeight="1">
      <c r="A12" s="9">
        <v>2</v>
      </c>
      <c r="B12" s="362" t="s">
        <v>746</v>
      </c>
      <c r="C12" s="363"/>
      <c r="D12" s="363" t="s">
        <v>747</v>
      </c>
      <c r="E12" s="9">
        <v>4</v>
      </c>
      <c r="F12" s="9">
        <v>4</v>
      </c>
      <c r="G12" s="9">
        <v>4</v>
      </c>
      <c r="H12" s="9">
        <v>4</v>
      </c>
      <c r="I12" s="9" t="s">
        <v>764</v>
      </c>
      <c r="J12" s="9">
        <v>6</v>
      </c>
      <c r="K12" s="9">
        <v>6</v>
      </c>
      <c r="L12" s="9">
        <v>6</v>
      </c>
      <c r="M12" s="9"/>
    </row>
    <row r="13" spans="1:14" ht="15" customHeight="1">
      <c r="A13" s="818">
        <v>3</v>
      </c>
      <c r="B13" s="824" t="s">
        <v>748</v>
      </c>
      <c r="C13" s="364"/>
      <c r="D13" s="365" t="s">
        <v>749</v>
      </c>
      <c r="E13" s="367">
        <v>4000000</v>
      </c>
      <c r="F13" s="367">
        <v>4100000</v>
      </c>
      <c r="G13" s="367">
        <v>4200000</v>
      </c>
      <c r="H13" s="367">
        <v>4300000</v>
      </c>
      <c r="I13" s="378" t="s">
        <v>774</v>
      </c>
      <c r="J13" s="367">
        <v>4100000</v>
      </c>
      <c r="K13" s="367">
        <v>4200000</v>
      </c>
      <c r="L13" s="367">
        <v>4300000</v>
      </c>
      <c r="M13" s="9"/>
    </row>
    <row r="14" spans="1:14" ht="16.5">
      <c r="A14" s="819"/>
      <c r="B14" s="825"/>
      <c r="C14" s="365"/>
      <c r="D14" s="365" t="s">
        <v>750</v>
      </c>
      <c r="E14" s="367">
        <v>10000000</v>
      </c>
      <c r="F14" s="367">
        <v>10200000</v>
      </c>
      <c r="G14" s="367">
        <v>10400000</v>
      </c>
      <c r="H14" s="367">
        <v>10600000</v>
      </c>
      <c r="I14" s="378" t="s">
        <v>775</v>
      </c>
      <c r="J14" s="367">
        <v>10200000</v>
      </c>
      <c r="K14" s="367">
        <v>10400000</v>
      </c>
      <c r="L14" s="367">
        <v>10600000</v>
      </c>
      <c r="M14" s="9"/>
    </row>
    <row r="15" spans="1:14" ht="30">
      <c r="A15" s="819"/>
      <c r="B15" s="825"/>
      <c r="C15" s="366"/>
      <c r="D15" s="366" t="s">
        <v>751</v>
      </c>
      <c r="E15" s="367">
        <v>3500</v>
      </c>
      <c r="F15" s="367">
        <v>3600</v>
      </c>
      <c r="G15" s="367">
        <v>3700</v>
      </c>
      <c r="H15" s="367">
        <v>3750</v>
      </c>
      <c r="I15" s="378">
        <v>4.3179999999999996</v>
      </c>
      <c r="J15" s="367">
        <v>3600</v>
      </c>
      <c r="K15" s="367">
        <v>3700</v>
      </c>
      <c r="L15" s="367">
        <v>3750</v>
      </c>
      <c r="M15" s="360"/>
    </row>
    <row r="16" spans="1:14" ht="16.5">
      <c r="A16" s="819"/>
      <c r="B16" s="825"/>
      <c r="C16" s="365"/>
      <c r="D16" s="365" t="s">
        <v>752</v>
      </c>
      <c r="E16" s="367">
        <v>3000000</v>
      </c>
      <c r="F16" s="367">
        <v>2900000</v>
      </c>
      <c r="G16" s="367">
        <v>2800000</v>
      </c>
      <c r="H16" s="367">
        <v>2700000</v>
      </c>
      <c r="I16" s="378" t="s">
        <v>776</v>
      </c>
      <c r="J16" s="367">
        <v>2900000</v>
      </c>
      <c r="K16" s="367">
        <v>2800000</v>
      </c>
      <c r="L16" s="367">
        <v>2700000</v>
      </c>
      <c r="M16" s="360"/>
    </row>
    <row r="17" spans="1:13">
      <c r="A17" s="820"/>
      <c r="B17" s="826"/>
      <c r="C17" s="364"/>
      <c r="D17" s="364" t="s">
        <v>753</v>
      </c>
      <c r="E17" s="367">
        <v>3700000</v>
      </c>
      <c r="F17" s="367">
        <v>3500000</v>
      </c>
      <c r="G17" s="367">
        <v>3300000</v>
      </c>
      <c r="H17" s="367">
        <v>3100000</v>
      </c>
      <c r="I17" s="379" t="s">
        <v>777</v>
      </c>
      <c r="J17" s="367">
        <v>3500000</v>
      </c>
      <c r="K17" s="367">
        <v>3300000</v>
      </c>
      <c r="L17" s="367">
        <v>3100000</v>
      </c>
      <c r="M17" s="360"/>
    </row>
    <row r="18" spans="1:13" ht="22.5" customHeight="1">
      <c r="A18" s="817">
        <v>4</v>
      </c>
      <c r="B18" s="816" t="s">
        <v>760</v>
      </c>
      <c r="C18" s="361"/>
      <c r="D18" s="361" t="s">
        <v>761</v>
      </c>
      <c r="E18" s="371">
        <v>0.03</v>
      </c>
      <c r="F18" s="371">
        <v>0.03</v>
      </c>
      <c r="G18" s="371">
        <v>0.03</v>
      </c>
      <c r="H18" s="371">
        <v>0.03</v>
      </c>
      <c r="I18" s="380">
        <v>2.1000000000000001E-2</v>
      </c>
      <c r="J18" s="371">
        <v>0.03</v>
      </c>
      <c r="K18" s="371">
        <v>0.03</v>
      </c>
      <c r="L18" s="371">
        <v>0.03</v>
      </c>
      <c r="M18" s="9"/>
    </row>
    <row r="19" spans="1:13">
      <c r="A19" s="817"/>
      <c r="B19" s="816"/>
      <c r="C19" s="361"/>
      <c r="D19" s="361" t="s">
        <v>762</v>
      </c>
      <c r="E19" s="371">
        <v>0.03</v>
      </c>
      <c r="F19" s="371">
        <v>0.03</v>
      </c>
      <c r="G19" s="371">
        <v>0.03</v>
      </c>
      <c r="H19" s="371">
        <v>0.03</v>
      </c>
      <c r="I19" s="381">
        <v>0.03</v>
      </c>
      <c r="J19" s="371">
        <v>0.03</v>
      </c>
      <c r="K19" s="371">
        <v>0.03</v>
      </c>
      <c r="L19" s="371">
        <v>0.03</v>
      </c>
      <c r="M19" s="368"/>
    </row>
    <row r="20" spans="1:13" ht="45">
      <c r="A20" s="817"/>
      <c r="B20" s="816"/>
      <c r="C20" s="361"/>
      <c r="D20" s="361" t="s">
        <v>763</v>
      </c>
      <c r="E20" s="371">
        <v>0.7</v>
      </c>
      <c r="F20" s="371">
        <v>0.65</v>
      </c>
      <c r="G20" s="371">
        <v>0.6</v>
      </c>
      <c r="H20" s="371">
        <v>0.5</v>
      </c>
      <c r="I20" s="382">
        <v>0.5</v>
      </c>
      <c r="J20" s="371">
        <v>0.65</v>
      </c>
      <c r="K20" s="371">
        <v>0.6</v>
      </c>
      <c r="L20" s="371">
        <v>0.5</v>
      </c>
      <c r="M20" s="368"/>
    </row>
    <row r="21" spans="1:13">
      <c r="A21" s="40"/>
      <c r="B21" s="369"/>
      <c r="C21" s="370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40"/>
      <c r="B22" s="369"/>
      <c r="C22" s="370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K23" s="27" t="s">
        <v>1014</v>
      </c>
    </row>
    <row r="24" spans="1:13">
      <c r="K24" s="31" t="s">
        <v>148</v>
      </c>
    </row>
    <row r="25" spans="1:13">
      <c r="K25" s="32" t="s">
        <v>99</v>
      </c>
    </row>
    <row r="26" spans="1:13">
      <c r="K26" s="31"/>
    </row>
    <row r="27" spans="1:13">
      <c r="K27" s="31"/>
    </row>
    <row r="28" spans="1:13">
      <c r="K28" s="33" t="s">
        <v>758</v>
      </c>
    </row>
    <row r="29" spans="1:13">
      <c r="K29" s="31" t="s">
        <v>759</v>
      </c>
    </row>
  </sheetData>
  <mergeCells count="18">
    <mergeCell ref="A1:M1"/>
    <mergeCell ref="B6:B7"/>
    <mergeCell ref="A6:A7"/>
    <mergeCell ref="A2:M2"/>
    <mergeCell ref="A3:M3"/>
    <mergeCell ref="A4:M4"/>
    <mergeCell ref="E6:H6"/>
    <mergeCell ref="I6:J6"/>
    <mergeCell ref="K6:L6"/>
    <mergeCell ref="M6:M7"/>
    <mergeCell ref="D6:D7"/>
    <mergeCell ref="C6:C7"/>
    <mergeCell ref="B18:B20"/>
    <mergeCell ref="A18:A20"/>
    <mergeCell ref="A9:A11"/>
    <mergeCell ref="B9:B11"/>
    <mergeCell ref="A13:A17"/>
    <mergeCell ref="B13:B17"/>
  </mergeCells>
  <pageMargins left="0.70866141732283505" right="1.5354330708661399" top="0.70866141732283505" bottom="0.82677165354330695" header="0.31496062992126" footer="0.31496062992126"/>
  <pageSetup paperSize="5" scale="75" orientation="landscape" horizontalDpi="4294967293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8"/>
  <sheetViews>
    <sheetView zoomScaleNormal="100" workbookViewId="0">
      <selection activeCell="G114" sqref="G114"/>
    </sheetView>
  </sheetViews>
  <sheetFormatPr defaultRowHeight="12.75"/>
  <cols>
    <col min="1" max="1" width="3.85546875" style="207" customWidth="1"/>
    <col min="2" max="2" width="8.7109375" style="207" hidden="1" customWidth="1"/>
    <col min="3" max="3" width="4.42578125" style="207" customWidth="1"/>
    <col min="4" max="4" width="28.85546875" style="207" customWidth="1"/>
    <col min="5" max="5" width="10.28515625" style="223" customWidth="1"/>
    <col min="6" max="6" width="21.42578125" style="207" customWidth="1"/>
    <col min="7" max="7" width="11.5703125" style="223" customWidth="1"/>
    <col min="8" max="8" width="12.140625" style="207" customWidth="1"/>
    <col min="9" max="9" width="4" style="207" customWidth="1"/>
    <col min="10" max="10" width="30.140625" style="207" bestFit="1" customWidth="1"/>
    <col min="11" max="11" width="9.5703125" style="223" customWidth="1"/>
    <col min="12" max="12" width="20.7109375" style="207" customWidth="1"/>
    <col min="13" max="13" width="10.140625" style="207" customWidth="1"/>
    <col min="14" max="14" width="12" style="207" bestFit="1" customWidth="1"/>
    <col min="15" max="15" width="9.42578125" style="207" customWidth="1"/>
    <col min="16" max="62" width="9.140625" style="214"/>
    <col min="63" max="169" width="9.140625" style="207"/>
    <col min="170" max="170" width="4.5703125" style="207" customWidth="1"/>
    <col min="171" max="171" width="0" style="207" hidden="1" customWidth="1"/>
    <col min="172" max="172" width="3.42578125" style="207" customWidth="1"/>
    <col min="173" max="173" width="23" style="207" customWidth="1"/>
    <col min="174" max="174" width="6.7109375" style="207" customWidth="1"/>
    <col min="175" max="175" width="19" style="207" customWidth="1"/>
    <col min="176" max="176" width="15.7109375" style="207" customWidth="1"/>
    <col min="177" max="177" width="12.85546875" style="207" customWidth="1"/>
    <col min="178" max="178" width="3.85546875" style="207" customWidth="1"/>
    <col min="179" max="179" width="23" style="207" customWidth="1"/>
    <col min="180" max="180" width="6.7109375" style="207" customWidth="1"/>
    <col min="181" max="181" width="18.85546875" style="207" customWidth="1"/>
    <col min="182" max="182" width="15.7109375" style="207" customWidth="1"/>
    <col min="183" max="183" width="13.28515625" style="207" customWidth="1"/>
    <col min="184" max="184" width="9.42578125" style="207" customWidth="1"/>
    <col min="185" max="425" width="9.140625" style="207"/>
    <col min="426" max="426" width="4.5703125" style="207" customWidth="1"/>
    <col min="427" max="427" width="0" style="207" hidden="1" customWidth="1"/>
    <col min="428" max="428" width="3.42578125" style="207" customWidth="1"/>
    <col min="429" max="429" width="23" style="207" customWidth="1"/>
    <col min="430" max="430" width="6.7109375" style="207" customWidth="1"/>
    <col min="431" max="431" width="19" style="207" customWidth="1"/>
    <col min="432" max="432" width="15.7109375" style="207" customWidth="1"/>
    <col min="433" max="433" width="12.85546875" style="207" customWidth="1"/>
    <col min="434" max="434" width="3.85546875" style="207" customWidth="1"/>
    <col min="435" max="435" width="23" style="207" customWidth="1"/>
    <col min="436" max="436" width="6.7109375" style="207" customWidth="1"/>
    <col min="437" max="437" width="18.85546875" style="207" customWidth="1"/>
    <col min="438" max="438" width="15.7109375" style="207" customWidth="1"/>
    <col min="439" max="439" width="13.28515625" style="207" customWidth="1"/>
    <col min="440" max="440" width="9.42578125" style="207" customWidth="1"/>
    <col min="441" max="681" width="9.140625" style="207"/>
    <col min="682" max="682" width="4.5703125" style="207" customWidth="1"/>
    <col min="683" max="683" width="0" style="207" hidden="1" customWidth="1"/>
    <col min="684" max="684" width="3.42578125" style="207" customWidth="1"/>
    <col min="685" max="685" width="23" style="207" customWidth="1"/>
    <col min="686" max="686" width="6.7109375" style="207" customWidth="1"/>
    <col min="687" max="687" width="19" style="207" customWidth="1"/>
    <col min="688" max="688" width="15.7109375" style="207" customWidth="1"/>
    <col min="689" max="689" width="12.85546875" style="207" customWidth="1"/>
    <col min="690" max="690" width="3.85546875" style="207" customWidth="1"/>
    <col min="691" max="691" width="23" style="207" customWidth="1"/>
    <col min="692" max="692" width="6.7109375" style="207" customWidth="1"/>
    <col min="693" max="693" width="18.85546875" style="207" customWidth="1"/>
    <col min="694" max="694" width="15.7109375" style="207" customWidth="1"/>
    <col min="695" max="695" width="13.28515625" style="207" customWidth="1"/>
    <col min="696" max="696" width="9.42578125" style="207" customWidth="1"/>
    <col min="697" max="937" width="9.140625" style="207"/>
    <col min="938" max="938" width="4.5703125" style="207" customWidth="1"/>
    <col min="939" max="939" width="0" style="207" hidden="1" customWidth="1"/>
    <col min="940" max="940" width="3.42578125" style="207" customWidth="1"/>
    <col min="941" max="941" width="23" style="207" customWidth="1"/>
    <col min="942" max="942" width="6.7109375" style="207" customWidth="1"/>
    <col min="943" max="943" width="19" style="207" customWidth="1"/>
    <col min="944" max="944" width="15.7109375" style="207" customWidth="1"/>
    <col min="945" max="945" width="12.85546875" style="207" customWidth="1"/>
    <col min="946" max="946" width="3.85546875" style="207" customWidth="1"/>
    <col min="947" max="947" width="23" style="207" customWidth="1"/>
    <col min="948" max="948" width="6.7109375" style="207" customWidth="1"/>
    <col min="949" max="949" width="18.85546875" style="207" customWidth="1"/>
    <col min="950" max="950" width="15.7109375" style="207" customWidth="1"/>
    <col min="951" max="951" width="13.28515625" style="207" customWidth="1"/>
    <col min="952" max="952" width="9.42578125" style="207" customWidth="1"/>
    <col min="953" max="1193" width="9.140625" style="207"/>
    <col min="1194" max="1194" width="4.5703125" style="207" customWidth="1"/>
    <col min="1195" max="1195" width="0" style="207" hidden="1" customWidth="1"/>
    <col min="1196" max="1196" width="3.42578125" style="207" customWidth="1"/>
    <col min="1197" max="1197" width="23" style="207" customWidth="1"/>
    <col min="1198" max="1198" width="6.7109375" style="207" customWidth="1"/>
    <col min="1199" max="1199" width="19" style="207" customWidth="1"/>
    <col min="1200" max="1200" width="15.7109375" style="207" customWidth="1"/>
    <col min="1201" max="1201" width="12.85546875" style="207" customWidth="1"/>
    <col min="1202" max="1202" width="3.85546875" style="207" customWidth="1"/>
    <col min="1203" max="1203" width="23" style="207" customWidth="1"/>
    <col min="1204" max="1204" width="6.7109375" style="207" customWidth="1"/>
    <col min="1205" max="1205" width="18.85546875" style="207" customWidth="1"/>
    <col min="1206" max="1206" width="15.7109375" style="207" customWidth="1"/>
    <col min="1207" max="1207" width="13.28515625" style="207" customWidth="1"/>
    <col min="1208" max="1208" width="9.42578125" style="207" customWidth="1"/>
    <col min="1209" max="1449" width="9.140625" style="207"/>
    <col min="1450" max="1450" width="4.5703125" style="207" customWidth="1"/>
    <col min="1451" max="1451" width="0" style="207" hidden="1" customWidth="1"/>
    <col min="1452" max="1452" width="3.42578125" style="207" customWidth="1"/>
    <col min="1453" max="1453" width="23" style="207" customWidth="1"/>
    <col min="1454" max="1454" width="6.7109375" style="207" customWidth="1"/>
    <col min="1455" max="1455" width="19" style="207" customWidth="1"/>
    <col min="1456" max="1456" width="15.7109375" style="207" customWidth="1"/>
    <col min="1457" max="1457" width="12.85546875" style="207" customWidth="1"/>
    <col min="1458" max="1458" width="3.85546875" style="207" customWidth="1"/>
    <col min="1459" max="1459" width="23" style="207" customWidth="1"/>
    <col min="1460" max="1460" width="6.7109375" style="207" customWidth="1"/>
    <col min="1461" max="1461" width="18.85546875" style="207" customWidth="1"/>
    <col min="1462" max="1462" width="15.7109375" style="207" customWidth="1"/>
    <col min="1463" max="1463" width="13.28515625" style="207" customWidth="1"/>
    <col min="1464" max="1464" width="9.42578125" style="207" customWidth="1"/>
    <col min="1465" max="1705" width="9.140625" style="207"/>
    <col min="1706" max="1706" width="4.5703125" style="207" customWidth="1"/>
    <col min="1707" max="1707" width="0" style="207" hidden="1" customWidth="1"/>
    <col min="1708" max="1708" width="3.42578125" style="207" customWidth="1"/>
    <col min="1709" max="1709" width="23" style="207" customWidth="1"/>
    <col min="1710" max="1710" width="6.7109375" style="207" customWidth="1"/>
    <col min="1711" max="1711" width="19" style="207" customWidth="1"/>
    <col min="1712" max="1712" width="15.7109375" style="207" customWidth="1"/>
    <col min="1713" max="1713" width="12.85546875" style="207" customWidth="1"/>
    <col min="1714" max="1714" width="3.85546875" style="207" customWidth="1"/>
    <col min="1715" max="1715" width="23" style="207" customWidth="1"/>
    <col min="1716" max="1716" width="6.7109375" style="207" customWidth="1"/>
    <col min="1717" max="1717" width="18.85546875" style="207" customWidth="1"/>
    <col min="1718" max="1718" width="15.7109375" style="207" customWidth="1"/>
    <col min="1719" max="1719" width="13.28515625" style="207" customWidth="1"/>
    <col min="1720" max="1720" width="9.42578125" style="207" customWidth="1"/>
    <col min="1721" max="1961" width="9.140625" style="207"/>
    <col min="1962" max="1962" width="4.5703125" style="207" customWidth="1"/>
    <col min="1963" max="1963" width="0" style="207" hidden="1" customWidth="1"/>
    <col min="1964" max="1964" width="3.42578125" style="207" customWidth="1"/>
    <col min="1965" max="1965" width="23" style="207" customWidth="1"/>
    <col min="1966" max="1966" width="6.7109375" style="207" customWidth="1"/>
    <col min="1967" max="1967" width="19" style="207" customWidth="1"/>
    <col min="1968" max="1968" width="15.7109375" style="207" customWidth="1"/>
    <col min="1969" max="1969" width="12.85546875" style="207" customWidth="1"/>
    <col min="1970" max="1970" width="3.85546875" style="207" customWidth="1"/>
    <col min="1971" max="1971" width="23" style="207" customWidth="1"/>
    <col min="1972" max="1972" width="6.7109375" style="207" customWidth="1"/>
    <col min="1973" max="1973" width="18.85546875" style="207" customWidth="1"/>
    <col min="1974" max="1974" width="15.7109375" style="207" customWidth="1"/>
    <col min="1975" max="1975" width="13.28515625" style="207" customWidth="1"/>
    <col min="1976" max="1976" width="9.42578125" style="207" customWidth="1"/>
    <col min="1977" max="2217" width="9.140625" style="207"/>
    <col min="2218" max="2218" width="4.5703125" style="207" customWidth="1"/>
    <col min="2219" max="2219" width="0" style="207" hidden="1" customWidth="1"/>
    <col min="2220" max="2220" width="3.42578125" style="207" customWidth="1"/>
    <col min="2221" max="2221" width="23" style="207" customWidth="1"/>
    <col min="2222" max="2222" width="6.7109375" style="207" customWidth="1"/>
    <col min="2223" max="2223" width="19" style="207" customWidth="1"/>
    <col min="2224" max="2224" width="15.7109375" style="207" customWidth="1"/>
    <col min="2225" max="2225" width="12.85546875" style="207" customWidth="1"/>
    <col min="2226" max="2226" width="3.85546875" style="207" customWidth="1"/>
    <col min="2227" max="2227" width="23" style="207" customWidth="1"/>
    <col min="2228" max="2228" width="6.7109375" style="207" customWidth="1"/>
    <col min="2229" max="2229" width="18.85546875" style="207" customWidth="1"/>
    <col min="2230" max="2230" width="15.7109375" style="207" customWidth="1"/>
    <col min="2231" max="2231" width="13.28515625" style="207" customWidth="1"/>
    <col min="2232" max="2232" width="9.42578125" style="207" customWidth="1"/>
    <col min="2233" max="2473" width="9.140625" style="207"/>
    <col min="2474" max="2474" width="4.5703125" style="207" customWidth="1"/>
    <col min="2475" max="2475" width="0" style="207" hidden="1" customWidth="1"/>
    <col min="2476" max="2476" width="3.42578125" style="207" customWidth="1"/>
    <col min="2477" max="2477" width="23" style="207" customWidth="1"/>
    <col min="2478" max="2478" width="6.7109375" style="207" customWidth="1"/>
    <col min="2479" max="2479" width="19" style="207" customWidth="1"/>
    <col min="2480" max="2480" width="15.7109375" style="207" customWidth="1"/>
    <col min="2481" max="2481" width="12.85546875" style="207" customWidth="1"/>
    <col min="2482" max="2482" width="3.85546875" style="207" customWidth="1"/>
    <col min="2483" max="2483" width="23" style="207" customWidth="1"/>
    <col min="2484" max="2484" width="6.7109375" style="207" customWidth="1"/>
    <col min="2485" max="2485" width="18.85546875" style="207" customWidth="1"/>
    <col min="2486" max="2486" width="15.7109375" style="207" customWidth="1"/>
    <col min="2487" max="2487" width="13.28515625" style="207" customWidth="1"/>
    <col min="2488" max="2488" width="9.42578125" style="207" customWidth="1"/>
    <col min="2489" max="2729" width="9.140625" style="207"/>
    <col min="2730" max="2730" width="4.5703125" style="207" customWidth="1"/>
    <col min="2731" max="2731" width="0" style="207" hidden="1" customWidth="1"/>
    <col min="2732" max="2732" width="3.42578125" style="207" customWidth="1"/>
    <col min="2733" max="2733" width="23" style="207" customWidth="1"/>
    <col min="2734" max="2734" width="6.7109375" style="207" customWidth="1"/>
    <col min="2735" max="2735" width="19" style="207" customWidth="1"/>
    <col min="2736" max="2736" width="15.7109375" style="207" customWidth="1"/>
    <col min="2737" max="2737" width="12.85546875" style="207" customWidth="1"/>
    <col min="2738" max="2738" width="3.85546875" style="207" customWidth="1"/>
    <col min="2739" max="2739" width="23" style="207" customWidth="1"/>
    <col min="2740" max="2740" width="6.7109375" style="207" customWidth="1"/>
    <col min="2741" max="2741" width="18.85546875" style="207" customWidth="1"/>
    <col min="2742" max="2742" width="15.7109375" style="207" customWidth="1"/>
    <col min="2743" max="2743" width="13.28515625" style="207" customWidth="1"/>
    <col min="2744" max="2744" width="9.42578125" style="207" customWidth="1"/>
    <col min="2745" max="2985" width="9.140625" style="207"/>
    <col min="2986" max="2986" width="4.5703125" style="207" customWidth="1"/>
    <col min="2987" max="2987" width="0" style="207" hidden="1" customWidth="1"/>
    <col min="2988" max="2988" width="3.42578125" style="207" customWidth="1"/>
    <col min="2989" max="2989" width="23" style="207" customWidth="1"/>
    <col min="2990" max="2990" width="6.7109375" style="207" customWidth="1"/>
    <col min="2991" max="2991" width="19" style="207" customWidth="1"/>
    <col min="2992" max="2992" width="15.7109375" style="207" customWidth="1"/>
    <col min="2993" max="2993" width="12.85546875" style="207" customWidth="1"/>
    <col min="2994" max="2994" width="3.85546875" style="207" customWidth="1"/>
    <col min="2995" max="2995" width="23" style="207" customWidth="1"/>
    <col min="2996" max="2996" width="6.7109375" style="207" customWidth="1"/>
    <col min="2997" max="2997" width="18.85546875" style="207" customWidth="1"/>
    <col min="2998" max="2998" width="15.7109375" style="207" customWidth="1"/>
    <col min="2999" max="2999" width="13.28515625" style="207" customWidth="1"/>
    <col min="3000" max="3000" width="9.42578125" style="207" customWidth="1"/>
    <col min="3001" max="3241" width="9.140625" style="207"/>
    <col min="3242" max="3242" width="4.5703125" style="207" customWidth="1"/>
    <col min="3243" max="3243" width="0" style="207" hidden="1" customWidth="1"/>
    <col min="3244" max="3244" width="3.42578125" style="207" customWidth="1"/>
    <col min="3245" max="3245" width="23" style="207" customWidth="1"/>
    <col min="3246" max="3246" width="6.7109375" style="207" customWidth="1"/>
    <col min="3247" max="3247" width="19" style="207" customWidth="1"/>
    <col min="3248" max="3248" width="15.7109375" style="207" customWidth="1"/>
    <col min="3249" max="3249" width="12.85546875" style="207" customWidth="1"/>
    <col min="3250" max="3250" width="3.85546875" style="207" customWidth="1"/>
    <col min="3251" max="3251" width="23" style="207" customWidth="1"/>
    <col min="3252" max="3252" width="6.7109375" style="207" customWidth="1"/>
    <col min="3253" max="3253" width="18.85546875" style="207" customWidth="1"/>
    <col min="3254" max="3254" width="15.7109375" style="207" customWidth="1"/>
    <col min="3255" max="3255" width="13.28515625" style="207" customWidth="1"/>
    <col min="3256" max="3256" width="9.42578125" style="207" customWidth="1"/>
    <col min="3257" max="3497" width="9.140625" style="207"/>
    <col min="3498" max="3498" width="4.5703125" style="207" customWidth="1"/>
    <col min="3499" max="3499" width="0" style="207" hidden="1" customWidth="1"/>
    <col min="3500" max="3500" width="3.42578125" style="207" customWidth="1"/>
    <col min="3501" max="3501" width="23" style="207" customWidth="1"/>
    <col min="3502" max="3502" width="6.7109375" style="207" customWidth="1"/>
    <col min="3503" max="3503" width="19" style="207" customWidth="1"/>
    <col min="3504" max="3504" width="15.7109375" style="207" customWidth="1"/>
    <col min="3505" max="3505" width="12.85546875" style="207" customWidth="1"/>
    <col min="3506" max="3506" width="3.85546875" style="207" customWidth="1"/>
    <col min="3507" max="3507" width="23" style="207" customWidth="1"/>
    <col min="3508" max="3508" width="6.7109375" style="207" customWidth="1"/>
    <col min="3509" max="3509" width="18.85546875" style="207" customWidth="1"/>
    <col min="3510" max="3510" width="15.7109375" style="207" customWidth="1"/>
    <col min="3511" max="3511" width="13.28515625" style="207" customWidth="1"/>
    <col min="3512" max="3512" width="9.42578125" style="207" customWidth="1"/>
    <col min="3513" max="3753" width="9.140625" style="207"/>
    <col min="3754" max="3754" width="4.5703125" style="207" customWidth="1"/>
    <col min="3755" max="3755" width="0" style="207" hidden="1" customWidth="1"/>
    <col min="3756" max="3756" width="3.42578125" style="207" customWidth="1"/>
    <col min="3757" max="3757" width="23" style="207" customWidth="1"/>
    <col min="3758" max="3758" width="6.7109375" style="207" customWidth="1"/>
    <col min="3759" max="3759" width="19" style="207" customWidth="1"/>
    <col min="3760" max="3760" width="15.7109375" style="207" customWidth="1"/>
    <col min="3761" max="3761" width="12.85546875" style="207" customWidth="1"/>
    <col min="3762" max="3762" width="3.85546875" style="207" customWidth="1"/>
    <col min="3763" max="3763" width="23" style="207" customWidth="1"/>
    <col min="3764" max="3764" width="6.7109375" style="207" customWidth="1"/>
    <col min="3765" max="3765" width="18.85546875" style="207" customWidth="1"/>
    <col min="3766" max="3766" width="15.7109375" style="207" customWidth="1"/>
    <col min="3767" max="3767" width="13.28515625" style="207" customWidth="1"/>
    <col min="3768" max="3768" width="9.42578125" style="207" customWidth="1"/>
    <col min="3769" max="4009" width="9.140625" style="207"/>
    <col min="4010" max="4010" width="4.5703125" style="207" customWidth="1"/>
    <col min="4011" max="4011" width="0" style="207" hidden="1" customWidth="1"/>
    <col min="4012" max="4012" width="3.42578125" style="207" customWidth="1"/>
    <col min="4013" max="4013" width="23" style="207" customWidth="1"/>
    <col min="4014" max="4014" width="6.7109375" style="207" customWidth="1"/>
    <col min="4015" max="4015" width="19" style="207" customWidth="1"/>
    <col min="4016" max="4016" width="15.7109375" style="207" customWidth="1"/>
    <col min="4017" max="4017" width="12.85546875" style="207" customWidth="1"/>
    <col min="4018" max="4018" width="3.85546875" style="207" customWidth="1"/>
    <col min="4019" max="4019" width="23" style="207" customWidth="1"/>
    <col min="4020" max="4020" width="6.7109375" style="207" customWidth="1"/>
    <col min="4021" max="4021" width="18.85546875" style="207" customWidth="1"/>
    <col min="4022" max="4022" width="15.7109375" style="207" customWidth="1"/>
    <col min="4023" max="4023" width="13.28515625" style="207" customWidth="1"/>
    <col min="4024" max="4024" width="9.42578125" style="207" customWidth="1"/>
    <col min="4025" max="4265" width="9.140625" style="207"/>
    <col min="4266" max="4266" width="4.5703125" style="207" customWidth="1"/>
    <col min="4267" max="4267" width="0" style="207" hidden="1" customWidth="1"/>
    <col min="4268" max="4268" width="3.42578125" style="207" customWidth="1"/>
    <col min="4269" max="4269" width="23" style="207" customWidth="1"/>
    <col min="4270" max="4270" width="6.7109375" style="207" customWidth="1"/>
    <col min="4271" max="4271" width="19" style="207" customWidth="1"/>
    <col min="4272" max="4272" width="15.7109375" style="207" customWidth="1"/>
    <col min="4273" max="4273" width="12.85546875" style="207" customWidth="1"/>
    <col min="4274" max="4274" width="3.85546875" style="207" customWidth="1"/>
    <col min="4275" max="4275" width="23" style="207" customWidth="1"/>
    <col min="4276" max="4276" width="6.7109375" style="207" customWidth="1"/>
    <col min="4277" max="4277" width="18.85546875" style="207" customWidth="1"/>
    <col min="4278" max="4278" width="15.7109375" style="207" customWidth="1"/>
    <col min="4279" max="4279" width="13.28515625" style="207" customWidth="1"/>
    <col min="4280" max="4280" width="9.42578125" style="207" customWidth="1"/>
    <col min="4281" max="4521" width="9.140625" style="207"/>
    <col min="4522" max="4522" width="4.5703125" style="207" customWidth="1"/>
    <col min="4523" max="4523" width="0" style="207" hidden="1" customWidth="1"/>
    <col min="4524" max="4524" width="3.42578125" style="207" customWidth="1"/>
    <col min="4525" max="4525" width="23" style="207" customWidth="1"/>
    <col min="4526" max="4526" width="6.7109375" style="207" customWidth="1"/>
    <col min="4527" max="4527" width="19" style="207" customWidth="1"/>
    <col min="4528" max="4528" width="15.7109375" style="207" customWidth="1"/>
    <col min="4529" max="4529" width="12.85546875" style="207" customWidth="1"/>
    <col min="4530" max="4530" width="3.85546875" style="207" customWidth="1"/>
    <col min="4531" max="4531" width="23" style="207" customWidth="1"/>
    <col min="4532" max="4532" width="6.7109375" style="207" customWidth="1"/>
    <col min="4533" max="4533" width="18.85546875" style="207" customWidth="1"/>
    <col min="4534" max="4534" width="15.7109375" style="207" customWidth="1"/>
    <col min="4535" max="4535" width="13.28515625" style="207" customWidth="1"/>
    <col min="4536" max="4536" width="9.42578125" style="207" customWidth="1"/>
    <col min="4537" max="4777" width="9.140625" style="207"/>
    <col min="4778" max="4778" width="4.5703125" style="207" customWidth="1"/>
    <col min="4779" max="4779" width="0" style="207" hidden="1" customWidth="1"/>
    <col min="4780" max="4780" width="3.42578125" style="207" customWidth="1"/>
    <col min="4781" max="4781" width="23" style="207" customWidth="1"/>
    <col min="4782" max="4782" width="6.7109375" style="207" customWidth="1"/>
    <col min="4783" max="4783" width="19" style="207" customWidth="1"/>
    <col min="4784" max="4784" width="15.7109375" style="207" customWidth="1"/>
    <col min="4785" max="4785" width="12.85546875" style="207" customWidth="1"/>
    <col min="4786" max="4786" width="3.85546875" style="207" customWidth="1"/>
    <col min="4787" max="4787" width="23" style="207" customWidth="1"/>
    <col min="4788" max="4788" width="6.7109375" style="207" customWidth="1"/>
    <col min="4789" max="4789" width="18.85546875" style="207" customWidth="1"/>
    <col min="4790" max="4790" width="15.7109375" style="207" customWidth="1"/>
    <col min="4791" max="4791" width="13.28515625" style="207" customWidth="1"/>
    <col min="4792" max="4792" width="9.42578125" style="207" customWidth="1"/>
    <col min="4793" max="5033" width="9.140625" style="207"/>
    <col min="5034" max="5034" width="4.5703125" style="207" customWidth="1"/>
    <col min="5035" max="5035" width="0" style="207" hidden="1" customWidth="1"/>
    <col min="5036" max="5036" width="3.42578125" style="207" customWidth="1"/>
    <col min="5037" max="5037" width="23" style="207" customWidth="1"/>
    <col min="5038" max="5038" width="6.7109375" style="207" customWidth="1"/>
    <col min="5039" max="5039" width="19" style="207" customWidth="1"/>
    <col min="5040" max="5040" width="15.7109375" style="207" customWidth="1"/>
    <col min="5041" max="5041" width="12.85546875" style="207" customWidth="1"/>
    <col min="5042" max="5042" width="3.85546875" style="207" customWidth="1"/>
    <col min="5043" max="5043" width="23" style="207" customWidth="1"/>
    <col min="5044" max="5044" width="6.7109375" style="207" customWidth="1"/>
    <col min="5045" max="5045" width="18.85546875" style="207" customWidth="1"/>
    <col min="5046" max="5046" width="15.7109375" style="207" customWidth="1"/>
    <col min="5047" max="5047" width="13.28515625" style="207" customWidth="1"/>
    <col min="5048" max="5048" width="9.42578125" style="207" customWidth="1"/>
    <col min="5049" max="5289" width="9.140625" style="207"/>
    <col min="5290" max="5290" width="4.5703125" style="207" customWidth="1"/>
    <col min="5291" max="5291" width="0" style="207" hidden="1" customWidth="1"/>
    <col min="5292" max="5292" width="3.42578125" style="207" customWidth="1"/>
    <col min="5293" max="5293" width="23" style="207" customWidth="1"/>
    <col min="5294" max="5294" width="6.7109375" style="207" customWidth="1"/>
    <col min="5295" max="5295" width="19" style="207" customWidth="1"/>
    <col min="5296" max="5296" width="15.7109375" style="207" customWidth="1"/>
    <col min="5297" max="5297" width="12.85546875" style="207" customWidth="1"/>
    <col min="5298" max="5298" width="3.85546875" style="207" customWidth="1"/>
    <col min="5299" max="5299" width="23" style="207" customWidth="1"/>
    <col min="5300" max="5300" width="6.7109375" style="207" customWidth="1"/>
    <col min="5301" max="5301" width="18.85546875" style="207" customWidth="1"/>
    <col min="5302" max="5302" width="15.7109375" style="207" customWidth="1"/>
    <col min="5303" max="5303" width="13.28515625" style="207" customWidth="1"/>
    <col min="5304" max="5304" width="9.42578125" style="207" customWidth="1"/>
    <col min="5305" max="5545" width="9.140625" style="207"/>
    <col min="5546" max="5546" width="4.5703125" style="207" customWidth="1"/>
    <col min="5547" max="5547" width="0" style="207" hidden="1" customWidth="1"/>
    <col min="5548" max="5548" width="3.42578125" style="207" customWidth="1"/>
    <col min="5549" max="5549" width="23" style="207" customWidth="1"/>
    <col min="5550" max="5550" width="6.7109375" style="207" customWidth="1"/>
    <col min="5551" max="5551" width="19" style="207" customWidth="1"/>
    <col min="5552" max="5552" width="15.7109375" style="207" customWidth="1"/>
    <col min="5553" max="5553" width="12.85546875" style="207" customWidth="1"/>
    <col min="5554" max="5554" width="3.85546875" style="207" customWidth="1"/>
    <col min="5555" max="5555" width="23" style="207" customWidth="1"/>
    <col min="5556" max="5556" width="6.7109375" style="207" customWidth="1"/>
    <col min="5557" max="5557" width="18.85546875" style="207" customWidth="1"/>
    <col min="5558" max="5558" width="15.7109375" style="207" customWidth="1"/>
    <col min="5559" max="5559" width="13.28515625" style="207" customWidth="1"/>
    <col min="5560" max="5560" width="9.42578125" style="207" customWidth="1"/>
    <col min="5561" max="5801" width="9.140625" style="207"/>
    <col min="5802" max="5802" width="4.5703125" style="207" customWidth="1"/>
    <col min="5803" max="5803" width="0" style="207" hidden="1" customWidth="1"/>
    <col min="5804" max="5804" width="3.42578125" style="207" customWidth="1"/>
    <col min="5805" max="5805" width="23" style="207" customWidth="1"/>
    <col min="5806" max="5806" width="6.7109375" style="207" customWidth="1"/>
    <col min="5807" max="5807" width="19" style="207" customWidth="1"/>
    <col min="5808" max="5808" width="15.7109375" style="207" customWidth="1"/>
    <col min="5809" max="5809" width="12.85546875" style="207" customWidth="1"/>
    <col min="5810" max="5810" width="3.85546875" style="207" customWidth="1"/>
    <col min="5811" max="5811" width="23" style="207" customWidth="1"/>
    <col min="5812" max="5812" width="6.7109375" style="207" customWidth="1"/>
    <col min="5813" max="5813" width="18.85546875" style="207" customWidth="1"/>
    <col min="5814" max="5814" width="15.7109375" style="207" customWidth="1"/>
    <col min="5815" max="5815" width="13.28515625" style="207" customWidth="1"/>
    <col min="5816" max="5816" width="9.42578125" style="207" customWidth="1"/>
    <col min="5817" max="6057" width="9.140625" style="207"/>
    <col min="6058" max="6058" width="4.5703125" style="207" customWidth="1"/>
    <col min="6059" max="6059" width="0" style="207" hidden="1" customWidth="1"/>
    <col min="6060" max="6060" width="3.42578125" style="207" customWidth="1"/>
    <col min="6061" max="6061" width="23" style="207" customWidth="1"/>
    <col min="6062" max="6062" width="6.7109375" style="207" customWidth="1"/>
    <col min="6063" max="6063" width="19" style="207" customWidth="1"/>
    <col min="6064" max="6064" width="15.7109375" style="207" customWidth="1"/>
    <col min="6065" max="6065" width="12.85546875" style="207" customWidth="1"/>
    <col min="6066" max="6066" width="3.85546875" style="207" customWidth="1"/>
    <col min="6067" max="6067" width="23" style="207" customWidth="1"/>
    <col min="6068" max="6068" width="6.7109375" style="207" customWidth="1"/>
    <col min="6069" max="6069" width="18.85546875" style="207" customWidth="1"/>
    <col min="6070" max="6070" width="15.7109375" style="207" customWidth="1"/>
    <col min="6071" max="6071" width="13.28515625" style="207" customWidth="1"/>
    <col min="6072" max="6072" width="9.42578125" style="207" customWidth="1"/>
    <col min="6073" max="6313" width="9.140625" style="207"/>
    <col min="6314" max="6314" width="4.5703125" style="207" customWidth="1"/>
    <col min="6315" max="6315" width="0" style="207" hidden="1" customWidth="1"/>
    <col min="6316" max="6316" width="3.42578125" style="207" customWidth="1"/>
    <col min="6317" max="6317" width="23" style="207" customWidth="1"/>
    <col min="6318" max="6318" width="6.7109375" style="207" customWidth="1"/>
    <col min="6319" max="6319" width="19" style="207" customWidth="1"/>
    <col min="6320" max="6320" width="15.7109375" style="207" customWidth="1"/>
    <col min="6321" max="6321" width="12.85546875" style="207" customWidth="1"/>
    <col min="6322" max="6322" width="3.85546875" style="207" customWidth="1"/>
    <col min="6323" max="6323" width="23" style="207" customWidth="1"/>
    <col min="6324" max="6324" width="6.7109375" style="207" customWidth="1"/>
    <col min="6325" max="6325" width="18.85546875" style="207" customWidth="1"/>
    <col min="6326" max="6326" width="15.7109375" style="207" customWidth="1"/>
    <col min="6327" max="6327" width="13.28515625" style="207" customWidth="1"/>
    <col min="6328" max="6328" width="9.42578125" style="207" customWidth="1"/>
    <col min="6329" max="6569" width="9.140625" style="207"/>
    <col min="6570" max="6570" width="4.5703125" style="207" customWidth="1"/>
    <col min="6571" max="6571" width="0" style="207" hidden="1" customWidth="1"/>
    <col min="6572" max="6572" width="3.42578125" style="207" customWidth="1"/>
    <col min="6573" max="6573" width="23" style="207" customWidth="1"/>
    <col min="6574" max="6574" width="6.7109375" style="207" customWidth="1"/>
    <col min="6575" max="6575" width="19" style="207" customWidth="1"/>
    <col min="6576" max="6576" width="15.7109375" style="207" customWidth="1"/>
    <col min="6577" max="6577" width="12.85546875" style="207" customWidth="1"/>
    <col min="6578" max="6578" width="3.85546875" style="207" customWidth="1"/>
    <col min="6579" max="6579" width="23" style="207" customWidth="1"/>
    <col min="6580" max="6580" width="6.7109375" style="207" customWidth="1"/>
    <col min="6581" max="6581" width="18.85546875" style="207" customWidth="1"/>
    <col min="6582" max="6582" width="15.7109375" style="207" customWidth="1"/>
    <col min="6583" max="6583" width="13.28515625" style="207" customWidth="1"/>
    <col min="6584" max="6584" width="9.42578125" style="207" customWidth="1"/>
    <col min="6585" max="6825" width="9.140625" style="207"/>
    <col min="6826" max="6826" width="4.5703125" style="207" customWidth="1"/>
    <col min="6827" max="6827" width="0" style="207" hidden="1" customWidth="1"/>
    <col min="6828" max="6828" width="3.42578125" style="207" customWidth="1"/>
    <col min="6829" max="6829" width="23" style="207" customWidth="1"/>
    <col min="6830" max="6830" width="6.7109375" style="207" customWidth="1"/>
    <col min="6831" max="6831" width="19" style="207" customWidth="1"/>
    <col min="6832" max="6832" width="15.7109375" style="207" customWidth="1"/>
    <col min="6833" max="6833" width="12.85546875" style="207" customWidth="1"/>
    <col min="6834" max="6834" width="3.85546875" style="207" customWidth="1"/>
    <col min="6835" max="6835" width="23" style="207" customWidth="1"/>
    <col min="6836" max="6836" width="6.7109375" style="207" customWidth="1"/>
    <col min="6837" max="6837" width="18.85546875" style="207" customWidth="1"/>
    <col min="6838" max="6838" width="15.7109375" style="207" customWidth="1"/>
    <col min="6839" max="6839" width="13.28515625" style="207" customWidth="1"/>
    <col min="6840" max="6840" width="9.42578125" style="207" customWidth="1"/>
    <col min="6841" max="7081" width="9.140625" style="207"/>
    <col min="7082" max="7082" width="4.5703125" style="207" customWidth="1"/>
    <col min="7083" max="7083" width="0" style="207" hidden="1" customWidth="1"/>
    <col min="7084" max="7084" width="3.42578125" style="207" customWidth="1"/>
    <col min="7085" max="7085" width="23" style="207" customWidth="1"/>
    <col min="7086" max="7086" width="6.7109375" style="207" customWidth="1"/>
    <col min="7087" max="7087" width="19" style="207" customWidth="1"/>
    <col min="7088" max="7088" width="15.7109375" style="207" customWidth="1"/>
    <col min="7089" max="7089" width="12.85546875" style="207" customWidth="1"/>
    <col min="7090" max="7090" width="3.85546875" style="207" customWidth="1"/>
    <col min="7091" max="7091" width="23" style="207" customWidth="1"/>
    <col min="7092" max="7092" width="6.7109375" style="207" customWidth="1"/>
    <col min="7093" max="7093" width="18.85546875" style="207" customWidth="1"/>
    <col min="7094" max="7094" width="15.7109375" style="207" customWidth="1"/>
    <col min="7095" max="7095" width="13.28515625" style="207" customWidth="1"/>
    <col min="7096" max="7096" width="9.42578125" style="207" customWidth="1"/>
    <col min="7097" max="7337" width="9.140625" style="207"/>
    <col min="7338" max="7338" width="4.5703125" style="207" customWidth="1"/>
    <col min="7339" max="7339" width="0" style="207" hidden="1" customWidth="1"/>
    <col min="7340" max="7340" width="3.42578125" style="207" customWidth="1"/>
    <col min="7341" max="7341" width="23" style="207" customWidth="1"/>
    <col min="7342" max="7342" width="6.7109375" style="207" customWidth="1"/>
    <col min="7343" max="7343" width="19" style="207" customWidth="1"/>
    <col min="7344" max="7344" width="15.7109375" style="207" customWidth="1"/>
    <col min="7345" max="7345" width="12.85546875" style="207" customWidth="1"/>
    <col min="7346" max="7346" width="3.85546875" style="207" customWidth="1"/>
    <col min="7347" max="7347" width="23" style="207" customWidth="1"/>
    <col min="7348" max="7348" width="6.7109375" style="207" customWidth="1"/>
    <col min="7349" max="7349" width="18.85546875" style="207" customWidth="1"/>
    <col min="7350" max="7350" width="15.7109375" style="207" customWidth="1"/>
    <col min="7351" max="7351" width="13.28515625" style="207" customWidth="1"/>
    <col min="7352" max="7352" width="9.42578125" style="207" customWidth="1"/>
    <col min="7353" max="7593" width="9.140625" style="207"/>
    <col min="7594" max="7594" width="4.5703125" style="207" customWidth="1"/>
    <col min="7595" max="7595" width="0" style="207" hidden="1" customWidth="1"/>
    <col min="7596" max="7596" width="3.42578125" style="207" customWidth="1"/>
    <col min="7597" max="7597" width="23" style="207" customWidth="1"/>
    <col min="7598" max="7598" width="6.7109375" style="207" customWidth="1"/>
    <col min="7599" max="7599" width="19" style="207" customWidth="1"/>
    <col min="7600" max="7600" width="15.7109375" style="207" customWidth="1"/>
    <col min="7601" max="7601" width="12.85546875" style="207" customWidth="1"/>
    <col min="7602" max="7602" width="3.85546875" style="207" customWidth="1"/>
    <col min="7603" max="7603" width="23" style="207" customWidth="1"/>
    <col min="7604" max="7604" width="6.7109375" style="207" customWidth="1"/>
    <col min="7605" max="7605" width="18.85546875" style="207" customWidth="1"/>
    <col min="7606" max="7606" width="15.7109375" style="207" customWidth="1"/>
    <col min="7607" max="7607" width="13.28515625" style="207" customWidth="1"/>
    <col min="7608" max="7608" width="9.42578125" style="207" customWidth="1"/>
    <col min="7609" max="7849" width="9.140625" style="207"/>
    <col min="7850" max="7850" width="4.5703125" style="207" customWidth="1"/>
    <col min="7851" max="7851" width="0" style="207" hidden="1" customWidth="1"/>
    <col min="7852" max="7852" width="3.42578125" style="207" customWidth="1"/>
    <col min="7853" max="7853" width="23" style="207" customWidth="1"/>
    <col min="7854" max="7854" width="6.7109375" style="207" customWidth="1"/>
    <col min="7855" max="7855" width="19" style="207" customWidth="1"/>
    <col min="7856" max="7856" width="15.7109375" style="207" customWidth="1"/>
    <col min="7857" max="7857" width="12.85546875" style="207" customWidth="1"/>
    <col min="7858" max="7858" width="3.85546875" style="207" customWidth="1"/>
    <col min="7859" max="7859" width="23" style="207" customWidth="1"/>
    <col min="7860" max="7860" width="6.7109375" style="207" customWidth="1"/>
    <col min="7861" max="7861" width="18.85546875" style="207" customWidth="1"/>
    <col min="7862" max="7862" width="15.7109375" style="207" customWidth="1"/>
    <col min="7863" max="7863" width="13.28515625" style="207" customWidth="1"/>
    <col min="7864" max="7864" width="9.42578125" style="207" customWidth="1"/>
    <col min="7865" max="8105" width="9.140625" style="207"/>
    <col min="8106" max="8106" width="4.5703125" style="207" customWidth="1"/>
    <col min="8107" max="8107" width="0" style="207" hidden="1" customWidth="1"/>
    <col min="8108" max="8108" width="3.42578125" style="207" customWidth="1"/>
    <col min="8109" max="8109" width="23" style="207" customWidth="1"/>
    <col min="8110" max="8110" width="6.7109375" style="207" customWidth="1"/>
    <col min="8111" max="8111" width="19" style="207" customWidth="1"/>
    <col min="8112" max="8112" width="15.7109375" style="207" customWidth="1"/>
    <col min="8113" max="8113" width="12.85546875" style="207" customWidth="1"/>
    <col min="8114" max="8114" width="3.85546875" style="207" customWidth="1"/>
    <col min="8115" max="8115" width="23" style="207" customWidth="1"/>
    <col min="8116" max="8116" width="6.7109375" style="207" customWidth="1"/>
    <col min="8117" max="8117" width="18.85546875" style="207" customWidth="1"/>
    <col min="8118" max="8118" width="15.7109375" style="207" customWidth="1"/>
    <col min="8119" max="8119" width="13.28515625" style="207" customWidth="1"/>
    <col min="8120" max="8120" width="9.42578125" style="207" customWidth="1"/>
    <col min="8121" max="8361" width="9.140625" style="207"/>
    <col min="8362" max="8362" width="4.5703125" style="207" customWidth="1"/>
    <col min="8363" max="8363" width="0" style="207" hidden="1" customWidth="1"/>
    <col min="8364" max="8364" width="3.42578125" style="207" customWidth="1"/>
    <col min="8365" max="8365" width="23" style="207" customWidth="1"/>
    <col min="8366" max="8366" width="6.7109375" style="207" customWidth="1"/>
    <col min="8367" max="8367" width="19" style="207" customWidth="1"/>
    <col min="8368" max="8368" width="15.7109375" style="207" customWidth="1"/>
    <col min="8369" max="8369" width="12.85546875" style="207" customWidth="1"/>
    <col min="8370" max="8370" width="3.85546875" style="207" customWidth="1"/>
    <col min="8371" max="8371" width="23" style="207" customWidth="1"/>
    <col min="8372" max="8372" width="6.7109375" style="207" customWidth="1"/>
    <col min="8373" max="8373" width="18.85546875" style="207" customWidth="1"/>
    <col min="8374" max="8374" width="15.7109375" style="207" customWidth="1"/>
    <col min="8375" max="8375" width="13.28515625" style="207" customWidth="1"/>
    <col min="8376" max="8376" width="9.42578125" style="207" customWidth="1"/>
    <col min="8377" max="8617" width="9.140625" style="207"/>
    <col min="8618" max="8618" width="4.5703125" style="207" customWidth="1"/>
    <col min="8619" max="8619" width="0" style="207" hidden="1" customWidth="1"/>
    <col min="8620" max="8620" width="3.42578125" style="207" customWidth="1"/>
    <col min="8621" max="8621" width="23" style="207" customWidth="1"/>
    <col min="8622" max="8622" width="6.7109375" style="207" customWidth="1"/>
    <col min="8623" max="8623" width="19" style="207" customWidth="1"/>
    <col min="8624" max="8624" width="15.7109375" style="207" customWidth="1"/>
    <col min="8625" max="8625" width="12.85546875" style="207" customWidth="1"/>
    <col min="8626" max="8626" width="3.85546875" style="207" customWidth="1"/>
    <col min="8627" max="8627" width="23" style="207" customWidth="1"/>
    <col min="8628" max="8628" width="6.7109375" style="207" customWidth="1"/>
    <col min="8629" max="8629" width="18.85546875" style="207" customWidth="1"/>
    <col min="8630" max="8630" width="15.7109375" style="207" customWidth="1"/>
    <col min="8631" max="8631" width="13.28515625" style="207" customWidth="1"/>
    <col min="8632" max="8632" width="9.42578125" style="207" customWidth="1"/>
    <col min="8633" max="8873" width="9.140625" style="207"/>
    <col min="8874" max="8874" width="4.5703125" style="207" customWidth="1"/>
    <col min="8875" max="8875" width="0" style="207" hidden="1" customWidth="1"/>
    <col min="8876" max="8876" width="3.42578125" style="207" customWidth="1"/>
    <col min="8877" max="8877" width="23" style="207" customWidth="1"/>
    <col min="8878" max="8878" width="6.7109375" style="207" customWidth="1"/>
    <col min="8879" max="8879" width="19" style="207" customWidth="1"/>
    <col min="8880" max="8880" width="15.7109375" style="207" customWidth="1"/>
    <col min="8881" max="8881" width="12.85546875" style="207" customWidth="1"/>
    <col min="8882" max="8882" width="3.85546875" style="207" customWidth="1"/>
    <col min="8883" max="8883" width="23" style="207" customWidth="1"/>
    <col min="8884" max="8884" width="6.7109375" style="207" customWidth="1"/>
    <col min="8885" max="8885" width="18.85546875" style="207" customWidth="1"/>
    <col min="8886" max="8886" width="15.7109375" style="207" customWidth="1"/>
    <col min="8887" max="8887" width="13.28515625" style="207" customWidth="1"/>
    <col min="8888" max="8888" width="9.42578125" style="207" customWidth="1"/>
    <col min="8889" max="9129" width="9.140625" style="207"/>
    <col min="9130" max="9130" width="4.5703125" style="207" customWidth="1"/>
    <col min="9131" max="9131" width="0" style="207" hidden="1" customWidth="1"/>
    <col min="9132" max="9132" width="3.42578125" style="207" customWidth="1"/>
    <col min="9133" max="9133" width="23" style="207" customWidth="1"/>
    <col min="9134" max="9134" width="6.7109375" style="207" customWidth="1"/>
    <col min="9135" max="9135" width="19" style="207" customWidth="1"/>
    <col min="9136" max="9136" width="15.7109375" style="207" customWidth="1"/>
    <col min="9137" max="9137" width="12.85546875" style="207" customWidth="1"/>
    <col min="9138" max="9138" width="3.85546875" style="207" customWidth="1"/>
    <col min="9139" max="9139" width="23" style="207" customWidth="1"/>
    <col min="9140" max="9140" width="6.7109375" style="207" customWidth="1"/>
    <col min="9141" max="9141" width="18.85546875" style="207" customWidth="1"/>
    <col min="9142" max="9142" width="15.7109375" style="207" customWidth="1"/>
    <col min="9143" max="9143" width="13.28515625" style="207" customWidth="1"/>
    <col min="9144" max="9144" width="9.42578125" style="207" customWidth="1"/>
    <col min="9145" max="9385" width="9.140625" style="207"/>
    <col min="9386" max="9386" width="4.5703125" style="207" customWidth="1"/>
    <col min="9387" max="9387" width="0" style="207" hidden="1" customWidth="1"/>
    <col min="9388" max="9388" width="3.42578125" style="207" customWidth="1"/>
    <col min="9389" max="9389" width="23" style="207" customWidth="1"/>
    <col min="9390" max="9390" width="6.7109375" style="207" customWidth="1"/>
    <col min="9391" max="9391" width="19" style="207" customWidth="1"/>
    <col min="9392" max="9392" width="15.7109375" style="207" customWidth="1"/>
    <col min="9393" max="9393" width="12.85546875" style="207" customWidth="1"/>
    <col min="9394" max="9394" width="3.85546875" style="207" customWidth="1"/>
    <col min="9395" max="9395" width="23" style="207" customWidth="1"/>
    <col min="9396" max="9396" width="6.7109375" style="207" customWidth="1"/>
    <col min="9397" max="9397" width="18.85546875" style="207" customWidth="1"/>
    <col min="9398" max="9398" width="15.7109375" style="207" customWidth="1"/>
    <col min="9399" max="9399" width="13.28515625" style="207" customWidth="1"/>
    <col min="9400" max="9400" width="9.42578125" style="207" customWidth="1"/>
    <col min="9401" max="9641" width="9.140625" style="207"/>
    <col min="9642" max="9642" width="4.5703125" style="207" customWidth="1"/>
    <col min="9643" max="9643" width="0" style="207" hidden="1" customWidth="1"/>
    <col min="9644" max="9644" width="3.42578125" style="207" customWidth="1"/>
    <col min="9645" max="9645" width="23" style="207" customWidth="1"/>
    <col min="9646" max="9646" width="6.7109375" style="207" customWidth="1"/>
    <col min="9647" max="9647" width="19" style="207" customWidth="1"/>
    <col min="9648" max="9648" width="15.7109375" style="207" customWidth="1"/>
    <col min="9649" max="9649" width="12.85546875" style="207" customWidth="1"/>
    <col min="9650" max="9650" width="3.85546875" style="207" customWidth="1"/>
    <col min="9651" max="9651" width="23" style="207" customWidth="1"/>
    <col min="9652" max="9652" width="6.7109375" style="207" customWidth="1"/>
    <col min="9653" max="9653" width="18.85546875" style="207" customWidth="1"/>
    <col min="9654" max="9654" width="15.7109375" style="207" customWidth="1"/>
    <col min="9655" max="9655" width="13.28515625" style="207" customWidth="1"/>
    <col min="9656" max="9656" width="9.42578125" style="207" customWidth="1"/>
    <col min="9657" max="9897" width="9.140625" style="207"/>
    <col min="9898" max="9898" width="4.5703125" style="207" customWidth="1"/>
    <col min="9899" max="9899" width="0" style="207" hidden="1" customWidth="1"/>
    <col min="9900" max="9900" width="3.42578125" style="207" customWidth="1"/>
    <col min="9901" max="9901" width="23" style="207" customWidth="1"/>
    <col min="9902" max="9902" width="6.7109375" style="207" customWidth="1"/>
    <col min="9903" max="9903" width="19" style="207" customWidth="1"/>
    <col min="9904" max="9904" width="15.7109375" style="207" customWidth="1"/>
    <col min="9905" max="9905" width="12.85546875" style="207" customWidth="1"/>
    <col min="9906" max="9906" width="3.85546875" style="207" customWidth="1"/>
    <col min="9907" max="9907" width="23" style="207" customWidth="1"/>
    <col min="9908" max="9908" width="6.7109375" style="207" customWidth="1"/>
    <col min="9909" max="9909" width="18.85546875" style="207" customWidth="1"/>
    <col min="9910" max="9910" width="15.7109375" style="207" customWidth="1"/>
    <col min="9911" max="9911" width="13.28515625" style="207" customWidth="1"/>
    <col min="9912" max="9912" width="9.42578125" style="207" customWidth="1"/>
    <col min="9913" max="10153" width="9.140625" style="207"/>
    <col min="10154" max="10154" width="4.5703125" style="207" customWidth="1"/>
    <col min="10155" max="10155" width="0" style="207" hidden="1" customWidth="1"/>
    <col min="10156" max="10156" width="3.42578125" style="207" customWidth="1"/>
    <col min="10157" max="10157" width="23" style="207" customWidth="1"/>
    <col min="10158" max="10158" width="6.7109375" style="207" customWidth="1"/>
    <col min="10159" max="10159" width="19" style="207" customWidth="1"/>
    <col min="10160" max="10160" width="15.7109375" style="207" customWidth="1"/>
    <col min="10161" max="10161" width="12.85546875" style="207" customWidth="1"/>
    <col min="10162" max="10162" width="3.85546875" style="207" customWidth="1"/>
    <col min="10163" max="10163" width="23" style="207" customWidth="1"/>
    <col min="10164" max="10164" width="6.7109375" style="207" customWidth="1"/>
    <col min="10165" max="10165" width="18.85546875" style="207" customWidth="1"/>
    <col min="10166" max="10166" width="15.7109375" style="207" customWidth="1"/>
    <col min="10167" max="10167" width="13.28515625" style="207" customWidth="1"/>
    <col min="10168" max="10168" width="9.42578125" style="207" customWidth="1"/>
    <col min="10169" max="10409" width="9.140625" style="207"/>
    <col min="10410" max="10410" width="4.5703125" style="207" customWidth="1"/>
    <col min="10411" max="10411" width="0" style="207" hidden="1" customWidth="1"/>
    <col min="10412" max="10412" width="3.42578125" style="207" customWidth="1"/>
    <col min="10413" max="10413" width="23" style="207" customWidth="1"/>
    <col min="10414" max="10414" width="6.7109375" style="207" customWidth="1"/>
    <col min="10415" max="10415" width="19" style="207" customWidth="1"/>
    <col min="10416" max="10416" width="15.7109375" style="207" customWidth="1"/>
    <col min="10417" max="10417" width="12.85546875" style="207" customWidth="1"/>
    <col min="10418" max="10418" width="3.85546875" style="207" customWidth="1"/>
    <col min="10419" max="10419" width="23" style="207" customWidth="1"/>
    <col min="10420" max="10420" width="6.7109375" style="207" customWidth="1"/>
    <col min="10421" max="10421" width="18.85546875" style="207" customWidth="1"/>
    <col min="10422" max="10422" width="15.7109375" style="207" customWidth="1"/>
    <col min="10423" max="10423" width="13.28515625" style="207" customWidth="1"/>
    <col min="10424" max="10424" width="9.42578125" style="207" customWidth="1"/>
    <col min="10425" max="10665" width="9.140625" style="207"/>
    <col min="10666" max="10666" width="4.5703125" style="207" customWidth="1"/>
    <col min="10667" max="10667" width="0" style="207" hidden="1" customWidth="1"/>
    <col min="10668" max="10668" width="3.42578125" style="207" customWidth="1"/>
    <col min="10669" max="10669" width="23" style="207" customWidth="1"/>
    <col min="10670" max="10670" width="6.7109375" style="207" customWidth="1"/>
    <col min="10671" max="10671" width="19" style="207" customWidth="1"/>
    <col min="10672" max="10672" width="15.7109375" style="207" customWidth="1"/>
    <col min="10673" max="10673" width="12.85546875" style="207" customWidth="1"/>
    <col min="10674" max="10674" width="3.85546875" style="207" customWidth="1"/>
    <col min="10675" max="10675" width="23" style="207" customWidth="1"/>
    <col min="10676" max="10676" width="6.7109375" style="207" customWidth="1"/>
    <col min="10677" max="10677" width="18.85546875" style="207" customWidth="1"/>
    <col min="10678" max="10678" width="15.7109375" style="207" customWidth="1"/>
    <col min="10679" max="10679" width="13.28515625" style="207" customWidth="1"/>
    <col min="10680" max="10680" width="9.42578125" style="207" customWidth="1"/>
    <col min="10681" max="10921" width="9.140625" style="207"/>
    <col min="10922" max="10922" width="4.5703125" style="207" customWidth="1"/>
    <col min="10923" max="10923" width="0" style="207" hidden="1" customWidth="1"/>
    <col min="10924" max="10924" width="3.42578125" style="207" customWidth="1"/>
    <col min="10925" max="10925" width="23" style="207" customWidth="1"/>
    <col min="10926" max="10926" width="6.7109375" style="207" customWidth="1"/>
    <col min="10927" max="10927" width="19" style="207" customWidth="1"/>
    <col min="10928" max="10928" width="15.7109375" style="207" customWidth="1"/>
    <col min="10929" max="10929" width="12.85546875" style="207" customWidth="1"/>
    <col min="10930" max="10930" width="3.85546875" style="207" customWidth="1"/>
    <col min="10931" max="10931" width="23" style="207" customWidth="1"/>
    <col min="10932" max="10932" width="6.7109375" style="207" customWidth="1"/>
    <col min="10933" max="10933" width="18.85546875" style="207" customWidth="1"/>
    <col min="10934" max="10934" width="15.7109375" style="207" customWidth="1"/>
    <col min="10935" max="10935" width="13.28515625" style="207" customWidth="1"/>
    <col min="10936" max="10936" width="9.42578125" style="207" customWidth="1"/>
    <col min="10937" max="11177" width="9.140625" style="207"/>
    <col min="11178" max="11178" width="4.5703125" style="207" customWidth="1"/>
    <col min="11179" max="11179" width="0" style="207" hidden="1" customWidth="1"/>
    <col min="11180" max="11180" width="3.42578125" style="207" customWidth="1"/>
    <col min="11181" max="11181" width="23" style="207" customWidth="1"/>
    <col min="11182" max="11182" width="6.7109375" style="207" customWidth="1"/>
    <col min="11183" max="11183" width="19" style="207" customWidth="1"/>
    <col min="11184" max="11184" width="15.7109375" style="207" customWidth="1"/>
    <col min="11185" max="11185" width="12.85546875" style="207" customWidth="1"/>
    <col min="11186" max="11186" width="3.85546875" style="207" customWidth="1"/>
    <col min="11187" max="11187" width="23" style="207" customWidth="1"/>
    <col min="11188" max="11188" width="6.7109375" style="207" customWidth="1"/>
    <col min="11189" max="11189" width="18.85546875" style="207" customWidth="1"/>
    <col min="11190" max="11190" width="15.7109375" style="207" customWidth="1"/>
    <col min="11191" max="11191" width="13.28515625" style="207" customWidth="1"/>
    <col min="11192" max="11192" width="9.42578125" style="207" customWidth="1"/>
    <col min="11193" max="11433" width="9.140625" style="207"/>
    <col min="11434" max="11434" width="4.5703125" style="207" customWidth="1"/>
    <col min="11435" max="11435" width="0" style="207" hidden="1" customWidth="1"/>
    <col min="11436" max="11436" width="3.42578125" style="207" customWidth="1"/>
    <col min="11437" max="11437" width="23" style="207" customWidth="1"/>
    <col min="11438" max="11438" width="6.7109375" style="207" customWidth="1"/>
    <col min="11439" max="11439" width="19" style="207" customWidth="1"/>
    <col min="11440" max="11440" width="15.7109375" style="207" customWidth="1"/>
    <col min="11441" max="11441" width="12.85546875" style="207" customWidth="1"/>
    <col min="11442" max="11442" width="3.85546875" style="207" customWidth="1"/>
    <col min="11443" max="11443" width="23" style="207" customWidth="1"/>
    <col min="11444" max="11444" width="6.7109375" style="207" customWidth="1"/>
    <col min="11445" max="11445" width="18.85546875" style="207" customWidth="1"/>
    <col min="11446" max="11446" width="15.7109375" style="207" customWidth="1"/>
    <col min="11447" max="11447" width="13.28515625" style="207" customWidth="1"/>
    <col min="11448" max="11448" width="9.42578125" style="207" customWidth="1"/>
    <col min="11449" max="11689" width="9.140625" style="207"/>
    <col min="11690" max="11690" width="4.5703125" style="207" customWidth="1"/>
    <col min="11691" max="11691" width="0" style="207" hidden="1" customWidth="1"/>
    <col min="11692" max="11692" width="3.42578125" style="207" customWidth="1"/>
    <col min="11693" max="11693" width="23" style="207" customWidth="1"/>
    <col min="11694" max="11694" width="6.7109375" style="207" customWidth="1"/>
    <col min="11695" max="11695" width="19" style="207" customWidth="1"/>
    <col min="11696" max="11696" width="15.7109375" style="207" customWidth="1"/>
    <col min="11697" max="11697" width="12.85546875" style="207" customWidth="1"/>
    <col min="11698" max="11698" width="3.85546875" style="207" customWidth="1"/>
    <col min="11699" max="11699" width="23" style="207" customWidth="1"/>
    <col min="11700" max="11700" width="6.7109375" style="207" customWidth="1"/>
    <col min="11701" max="11701" width="18.85546875" style="207" customWidth="1"/>
    <col min="11702" max="11702" width="15.7109375" style="207" customWidth="1"/>
    <col min="11703" max="11703" width="13.28515625" style="207" customWidth="1"/>
    <col min="11704" max="11704" width="9.42578125" style="207" customWidth="1"/>
    <col min="11705" max="11945" width="9.140625" style="207"/>
    <col min="11946" max="11946" width="4.5703125" style="207" customWidth="1"/>
    <col min="11947" max="11947" width="0" style="207" hidden="1" customWidth="1"/>
    <col min="11948" max="11948" width="3.42578125" style="207" customWidth="1"/>
    <col min="11949" max="11949" width="23" style="207" customWidth="1"/>
    <col min="11950" max="11950" width="6.7109375" style="207" customWidth="1"/>
    <col min="11951" max="11951" width="19" style="207" customWidth="1"/>
    <col min="11952" max="11952" width="15.7109375" style="207" customWidth="1"/>
    <col min="11953" max="11953" width="12.85546875" style="207" customWidth="1"/>
    <col min="11954" max="11954" width="3.85546875" style="207" customWidth="1"/>
    <col min="11955" max="11955" width="23" style="207" customWidth="1"/>
    <col min="11956" max="11956" width="6.7109375" style="207" customWidth="1"/>
    <col min="11957" max="11957" width="18.85546875" style="207" customWidth="1"/>
    <col min="11958" max="11958" width="15.7109375" style="207" customWidth="1"/>
    <col min="11959" max="11959" width="13.28515625" style="207" customWidth="1"/>
    <col min="11960" max="11960" width="9.42578125" style="207" customWidth="1"/>
    <col min="11961" max="12201" width="9.140625" style="207"/>
    <col min="12202" max="12202" width="4.5703125" style="207" customWidth="1"/>
    <col min="12203" max="12203" width="0" style="207" hidden="1" customWidth="1"/>
    <col min="12204" max="12204" width="3.42578125" style="207" customWidth="1"/>
    <col min="12205" max="12205" width="23" style="207" customWidth="1"/>
    <col min="12206" max="12206" width="6.7109375" style="207" customWidth="1"/>
    <col min="12207" max="12207" width="19" style="207" customWidth="1"/>
    <col min="12208" max="12208" width="15.7109375" style="207" customWidth="1"/>
    <col min="12209" max="12209" width="12.85546875" style="207" customWidth="1"/>
    <col min="12210" max="12210" width="3.85546875" style="207" customWidth="1"/>
    <col min="12211" max="12211" width="23" style="207" customWidth="1"/>
    <col min="12212" max="12212" width="6.7109375" style="207" customWidth="1"/>
    <col min="12213" max="12213" width="18.85546875" style="207" customWidth="1"/>
    <col min="12214" max="12214" width="15.7109375" style="207" customWidth="1"/>
    <col min="12215" max="12215" width="13.28515625" style="207" customWidth="1"/>
    <col min="12216" max="12216" width="9.42578125" style="207" customWidth="1"/>
    <col min="12217" max="12457" width="9.140625" style="207"/>
    <col min="12458" max="12458" width="4.5703125" style="207" customWidth="1"/>
    <col min="12459" max="12459" width="0" style="207" hidden="1" customWidth="1"/>
    <col min="12460" max="12460" width="3.42578125" style="207" customWidth="1"/>
    <col min="12461" max="12461" width="23" style="207" customWidth="1"/>
    <col min="12462" max="12462" width="6.7109375" style="207" customWidth="1"/>
    <col min="12463" max="12463" width="19" style="207" customWidth="1"/>
    <col min="12464" max="12464" width="15.7109375" style="207" customWidth="1"/>
    <col min="12465" max="12465" width="12.85546875" style="207" customWidth="1"/>
    <col min="12466" max="12466" width="3.85546875" style="207" customWidth="1"/>
    <col min="12467" max="12467" width="23" style="207" customWidth="1"/>
    <col min="12468" max="12468" width="6.7109375" style="207" customWidth="1"/>
    <col min="12469" max="12469" width="18.85546875" style="207" customWidth="1"/>
    <col min="12470" max="12470" width="15.7109375" style="207" customWidth="1"/>
    <col min="12471" max="12471" width="13.28515625" style="207" customWidth="1"/>
    <col min="12472" max="12472" width="9.42578125" style="207" customWidth="1"/>
    <col min="12473" max="12713" width="9.140625" style="207"/>
    <col min="12714" max="12714" width="4.5703125" style="207" customWidth="1"/>
    <col min="12715" max="12715" width="0" style="207" hidden="1" customWidth="1"/>
    <col min="12716" max="12716" width="3.42578125" style="207" customWidth="1"/>
    <col min="12717" max="12717" width="23" style="207" customWidth="1"/>
    <col min="12718" max="12718" width="6.7109375" style="207" customWidth="1"/>
    <col min="12719" max="12719" width="19" style="207" customWidth="1"/>
    <col min="12720" max="12720" width="15.7109375" style="207" customWidth="1"/>
    <col min="12721" max="12721" width="12.85546875" style="207" customWidth="1"/>
    <col min="12722" max="12722" width="3.85546875" style="207" customWidth="1"/>
    <col min="12723" max="12723" width="23" style="207" customWidth="1"/>
    <col min="12724" max="12724" width="6.7109375" style="207" customWidth="1"/>
    <col min="12725" max="12725" width="18.85546875" style="207" customWidth="1"/>
    <col min="12726" max="12726" width="15.7109375" style="207" customWidth="1"/>
    <col min="12727" max="12727" width="13.28515625" style="207" customWidth="1"/>
    <col min="12728" max="12728" width="9.42578125" style="207" customWidth="1"/>
    <col min="12729" max="12969" width="9.140625" style="207"/>
    <col min="12970" max="12970" width="4.5703125" style="207" customWidth="1"/>
    <col min="12971" max="12971" width="0" style="207" hidden="1" customWidth="1"/>
    <col min="12972" max="12972" width="3.42578125" style="207" customWidth="1"/>
    <col min="12973" max="12973" width="23" style="207" customWidth="1"/>
    <col min="12974" max="12974" width="6.7109375" style="207" customWidth="1"/>
    <col min="12975" max="12975" width="19" style="207" customWidth="1"/>
    <col min="12976" max="12976" width="15.7109375" style="207" customWidth="1"/>
    <col min="12977" max="12977" width="12.85546875" style="207" customWidth="1"/>
    <col min="12978" max="12978" width="3.85546875" style="207" customWidth="1"/>
    <col min="12979" max="12979" width="23" style="207" customWidth="1"/>
    <col min="12980" max="12980" width="6.7109375" style="207" customWidth="1"/>
    <col min="12981" max="12981" width="18.85546875" style="207" customWidth="1"/>
    <col min="12982" max="12982" width="15.7109375" style="207" customWidth="1"/>
    <col min="12983" max="12983" width="13.28515625" style="207" customWidth="1"/>
    <col min="12984" max="12984" width="9.42578125" style="207" customWidth="1"/>
    <col min="12985" max="13225" width="9.140625" style="207"/>
    <col min="13226" max="13226" width="4.5703125" style="207" customWidth="1"/>
    <col min="13227" max="13227" width="0" style="207" hidden="1" customWidth="1"/>
    <col min="13228" max="13228" width="3.42578125" style="207" customWidth="1"/>
    <col min="13229" max="13229" width="23" style="207" customWidth="1"/>
    <col min="13230" max="13230" width="6.7109375" style="207" customWidth="1"/>
    <col min="13231" max="13231" width="19" style="207" customWidth="1"/>
    <col min="13232" max="13232" width="15.7109375" style="207" customWidth="1"/>
    <col min="13233" max="13233" width="12.85546875" style="207" customWidth="1"/>
    <col min="13234" max="13234" width="3.85546875" style="207" customWidth="1"/>
    <col min="13235" max="13235" width="23" style="207" customWidth="1"/>
    <col min="13236" max="13236" width="6.7109375" style="207" customWidth="1"/>
    <col min="13237" max="13237" width="18.85546875" style="207" customWidth="1"/>
    <col min="13238" max="13238" width="15.7109375" style="207" customWidth="1"/>
    <col min="13239" max="13239" width="13.28515625" style="207" customWidth="1"/>
    <col min="13240" max="13240" width="9.42578125" style="207" customWidth="1"/>
    <col min="13241" max="13481" width="9.140625" style="207"/>
    <col min="13482" max="13482" width="4.5703125" style="207" customWidth="1"/>
    <col min="13483" max="13483" width="0" style="207" hidden="1" customWidth="1"/>
    <col min="13484" max="13484" width="3.42578125" style="207" customWidth="1"/>
    <col min="13485" max="13485" width="23" style="207" customWidth="1"/>
    <col min="13486" max="13486" width="6.7109375" style="207" customWidth="1"/>
    <col min="13487" max="13487" width="19" style="207" customWidth="1"/>
    <col min="13488" max="13488" width="15.7109375" style="207" customWidth="1"/>
    <col min="13489" max="13489" width="12.85546875" style="207" customWidth="1"/>
    <col min="13490" max="13490" width="3.85546875" style="207" customWidth="1"/>
    <col min="13491" max="13491" width="23" style="207" customWidth="1"/>
    <col min="13492" max="13492" width="6.7109375" style="207" customWidth="1"/>
    <col min="13493" max="13493" width="18.85546875" style="207" customWidth="1"/>
    <col min="13494" max="13494" width="15.7109375" style="207" customWidth="1"/>
    <col min="13495" max="13495" width="13.28515625" style="207" customWidth="1"/>
    <col min="13496" max="13496" width="9.42578125" style="207" customWidth="1"/>
    <col min="13497" max="13737" width="9.140625" style="207"/>
    <col min="13738" max="13738" width="4.5703125" style="207" customWidth="1"/>
    <col min="13739" max="13739" width="0" style="207" hidden="1" customWidth="1"/>
    <col min="13740" max="13740" width="3.42578125" style="207" customWidth="1"/>
    <col min="13741" max="13741" width="23" style="207" customWidth="1"/>
    <col min="13742" max="13742" width="6.7109375" style="207" customWidth="1"/>
    <col min="13743" max="13743" width="19" style="207" customWidth="1"/>
    <col min="13744" max="13744" width="15.7109375" style="207" customWidth="1"/>
    <col min="13745" max="13745" width="12.85546875" style="207" customWidth="1"/>
    <col min="13746" max="13746" width="3.85546875" style="207" customWidth="1"/>
    <col min="13747" max="13747" width="23" style="207" customWidth="1"/>
    <col min="13748" max="13748" width="6.7109375" style="207" customWidth="1"/>
    <col min="13749" max="13749" width="18.85546875" style="207" customWidth="1"/>
    <col min="13750" max="13750" width="15.7109375" style="207" customWidth="1"/>
    <col min="13751" max="13751" width="13.28515625" style="207" customWidth="1"/>
    <col min="13752" max="13752" width="9.42578125" style="207" customWidth="1"/>
    <col min="13753" max="13993" width="9.140625" style="207"/>
    <col min="13994" max="13994" width="4.5703125" style="207" customWidth="1"/>
    <col min="13995" max="13995" width="0" style="207" hidden="1" customWidth="1"/>
    <col min="13996" max="13996" width="3.42578125" style="207" customWidth="1"/>
    <col min="13997" max="13997" width="23" style="207" customWidth="1"/>
    <col min="13998" max="13998" width="6.7109375" style="207" customWidth="1"/>
    <col min="13999" max="13999" width="19" style="207" customWidth="1"/>
    <col min="14000" max="14000" width="15.7109375" style="207" customWidth="1"/>
    <col min="14001" max="14001" width="12.85546875" style="207" customWidth="1"/>
    <col min="14002" max="14002" width="3.85546875" style="207" customWidth="1"/>
    <col min="14003" max="14003" width="23" style="207" customWidth="1"/>
    <col min="14004" max="14004" width="6.7109375" style="207" customWidth="1"/>
    <col min="14005" max="14005" width="18.85546875" style="207" customWidth="1"/>
    <col min="14006" max="14006" width="15.7109375" style="207" customWidth="1"/>
    <col min="14007" max="14007" width="13.28515625" style="207" customWidth="1"/>
    <col min="14008" max="14008" width="9.42578125" style="207" customWidth="1"/>
    <col min="14009" max="14249" width="9.140625" style="207"/>
    <col min="14250" max="14250" width="4.5703125" style="207" customWidth="1"/>
    <col min="14251" max="14251" width="0" style="207" hidden="1" customWidth="1"/>
    <col min="14252" max="14252" width="3.42578125" style="207" customWidth="1"/>
    <col min="14253" max="14253" width="23" style="207" customWidth="1"/>
    <col min="14254" max="14254" width="6.7109375" style="207" customWidth="1"/>
    <col min="14255" max="14255" width="19" style="207" customWidth="1"/>
    <col min="14256" max="14256" width="15.7109375" style="207" customWidth="1"/>
    <col min="14257" max="14257" width="12.85546875" style="207" customWidth="1"/>
    <col min="14258" max="14258" width="3.85546875" style="207" customWidth="1"/>
    <col min="14259" max="14259" width="23" style="207" customWidth="1"/>
    <col min="14260" max="14260" width="6.7109375" style="207" customWidth="1"/>
    <col min="14261" max="14261" width="18.85546875" style="207" customWidth="1"/>
    <col min="14262" max="14262" width="15.7109375" style="207" customWidth="1"/>
    <col min="14263" max="14263" width="13.28515625" style="207" customWidth="1"/>
    <col min="14264" max="14264" width="9.42578125" style="207" customWidth="1"/>
    <col min="14265" max="14505" width="9.140625" style="207"/>
    <col min="14506" max="14506" width="4.5703125" style="207" customWidth="1"/>
    <col min="14507" max="14507" width="0" style="207" hidden="1" customWidth="1"/>
    <col min="14508" max="14508" width="3.42578125" style="207" customWidth="1"/>
    <col min="14509" max="14509" width="23" style="207" customWidth="1"/>
    <col min="14510" max="14510" width="6.7109375" style="207" customWidth="1"/>
    <col min="14511" max="14511" width="19" style="207" customWidth="1"/>
    <col min="14512" max="14512" width="15.7109375" style="207" customWidth="1"/>
    <col min="14513" max="14513" width="12.85546875" style="207" customWidth="1"/>
    <col min="14514" max="14514" width="3.85546875" style="207" customWidth="1"/>
    <col min="14515" max="14515" width="23" style="207" customWidth="1"/>
    <col min="14516" max="14516" width="6.7109375" style="207" customWidth="1"/>
    <col min="14517" max="14517" width="18.85546875" style="207" customWidth="1"/>
    <col min="14518" max="14518" width="15.7109375" style="207" customWidth="1"/>
    <col min="14519" max="14519" width="13.28515625" style="207" customWidth="1"/>
    <col min="14520" max="14520" width="9.42578125" style="207" customWidth="1"/>
    <col min="14521" max="14761" width="9.140625" style="207"/>
    <col min="14762" max="14762" width="4.5703125" style="207" customWidth="1"/>
    <col min="14763" max="14763" width="0" style="207" hidden="1" customWidth="1"/>
    <col min="14764" max="14764" width="3.42578125" style="207" customWidth="1"/>
    <col min="14765" max="14765" width="23" style="207" customWidth="1"/>
    <col min="14766" max="14766" width="6.7109375" style="207" customWidth="1"/>
    <col min="14767" max="14767" width="19" style="207" customWidth="1"/>
    <col min="14768" max="14768" width="15.7109375" style="207" customWidth="1"/>
    <col min="14769" max="14769" width="12.85546875" style="207" customWidth="1"/>
    <col min="14770" max="14770" width="3.85546875" style="207" customWidth="1"/>
    <col min="14771" max="14771" width="23" style="207" customWidth="1"/>
    <col min="14772" max="14772" width="6.7109375" style="207" customWidth="1"/>
    <col min="14773" max="14773" width="18.85546875" style="207" customWidth="1"/>
    <col min="14774" max="14774" width="15.7109375" style="207" customWidth="1"/>
    <col min="14775" max="14775" width="13.28515625" style="207" customWidth="1"/>
    <col min="14776" max="14776" width="9.42578125" style="207" customWidth="1"/>
    <col min="14777" max="15017" width="9.140625" style="207"/>
    <col min="15018" max="15018" width="4.5703125" style="207" customWidth="1"/>
    <col min="15019" max="15019" width="0" style="207" hidden="1" customWidth="1"/>
    <col min="15020" max="15020" width="3.42578125" style="207" customWidth="1"/>
    <col min="15021" max="15021" width="23" style="207" customWidth="1"/>
    <col min="15022" max="15022" width="6.7109375" style="207" customWidth="1"/>
    <col min="15023" max="15023" width="19" style="207" customWidth="1"/>
    <col min="15024" max="15024" width="15.7109375" style="207" customWidth="1"/>
    <col min="15025" max="15025" width="12.85546875" style="207" customWidth="1"/>
    <col min="15026" max="15026" width="3.85546875" style="207" customWidth="1"/>
    <col min="15027" max="15027" width="23" style="207" customWidth="1"/>
    <col min="15028" max="15028" width="6.7109375" style="207" customWidth="1"/>
    <col min="15029" max="15029" width="18.85546875" style="207" customWidth="1"/>
    <col min="15030" max="15030" width="15.7109375" style="207" customWidth="1"/>
    <col min="15031" max="15031" width="13.28515625" style="207" customWidth="1"/>
    <col min="15032" max="15032" width="9.42578125" style="207" customWidth="1"/>
    <col min="15033" max="15273" width="9.140625" style="207"/>
    <col min="15274" max="15274" width="4.5703125" style="207" customWidth="1"/>
    <col min="15275" max="15275" width="0" style="207" hidden="1" customWidth="1"/>
    <col min="15276" max="15276" width="3.42578125" style="207" customWidth="1"/>
    <col min="15277" max="15277" width="23" style="207" customWidth="1"/>
    <col min="15278" max="15278" width="6.7109375" style="207" customWidth="1"/>
    <col min="15279" max="15279" width="19" style="207" customWidth="1"/>
    <col min="15280" max="15280" width="15.7109375" style="207" customWidth="1"/>
    <col min="15281" max="15281" width="12.85546875" style="207" customWidth="1"/>
    <col min="15282" max="15282" width="3.85546875" style="207" customWidth="1"/>
    <col min="15283" max="15283" width="23" style="207" customWidth="1"/>
    <col min="15284" max="15284" width="6.7109375" style="207" customWidth="1"/>
    <col min="15285" max="15285" width="18.85546875" style="207" customWidth="1"/>
    <col min="15286" max="15286" width="15.7109375" style="207" customWidth="1"/>
    <col min="15287" max="15287" width="13.28515625" style="207" customWidth="1"/>
    <col min="15288" max="15288" width="9.42578125" style="207" customWidth="1"/>
    <col min="15289" max="15529" width="9.140625" style="207"/>
    <col min="15530" max="15530" width="4.5703125" style="207" customWidth="1"/>
    <col min="15531" max="15531" width="0" style="207" hidden="1" customWidth="1"/>
    <col min="15532" max="15532" width="3.42578125" style="207" customWidth="1"/>
    <col min="15533" max="15533" width="23" style="207" customWidth="1"/>
    <col min="15534" max="15534" width="6.7109375" style="207" customWidth="1"/>
    <col min="15535" max="15535" width="19" style="207" customWidth="1"/>
    <col min="15536" max="15536" width="15.7109375" style="207" customWidth="1"/>
    <col min="15537" max="15537" width="12.85546875" style="207" customWidth="1"/>
    <col min="15538" max="15538" width="3.85546875" style="207" customWidth="1"/>
    <col min="15539" max="15539" width="23" style="207" customWidth="1"/>
    <col min="15540" max="15540" width="6.7109375" style="207" customWidth="1"/>
    <col min="15541" max="15541" width="18.85546875" style="207" customWidth="1"/>
    <col min="15542" max="15542" width="15.7109375" style="207" customWidth="1"/>
    <col min="15543" max="15543" width="13.28515625" style="207" customWidth="1"/>
    <col min="15544" max="15544" width="9.42578125" style="207" customWidth="1"/>
    <col min="15545" max="16384" width="9.140625" style="207"/>
  </cols>
  <sheetData>
    <row r="1" spans="1:63" s="240" customFormat="1" ht="18">
      <c r="A1" s="833" t="s">
        <v>637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  <c r="BA1" s="239"/>
      <c r="BB1" s="239"/>
      <c r="BC1" s="239"/>
      <c r="BD1" s="239"/>
      <c r="BE1" s="239"/>
      <c r="BF1" s="239"/>
      <c r="BG1" s="239"/>
      <c r="BH1" s="239"/>
      <c r="BI1" s="239"/>
      <c r="BJ1" s="239"/>
    </row>
    <row r="2" spans="1:63" s="240" customFormat="1" ht="18">
      <c r="A2" s="833" t="s">
        <v>904</v>
      </c>
      <c r="B2" s="833"/>
      <c r="C2" s="833"/>
      <c r="D2" s="833"/>
      <c r="E2" s="833"/>
      <c r="F2" s="833"/>
      <c r="G2" s="833"/>
      <c r="H2" s="833"/>
      <c r="I2" s="833"/>
      <c r="J2" s="833"/>
      <c r="K2" s="833"/>
      <c r="L2" s="833"/>
      <c r="M2" s="833"/>
      <c r="N2" s="833"/>
      <c r="O2" s="833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F2" s="239"/>
      <c r="BG2" s="239"/>
      <c r="BH2" s="239"/>
      <c r="BI2" s="239"/>
      <c r="BJ2" s="239"/>
    </row>
    <row r="3" spans="1:63" s="240" customFormat="1" ht="18">
      <c r="A3" s="833" t="s">
        <v>99</v>
      </c>
      <c r="B3" s="833"/>
      <c r="C3" s="833"/>
      <c r="D3" s="833"/>
      <c r="E3" s="833"/>
      <c r="F3" s="833"/>
      <c r="G3" s="833"/>
      <c r="H3" s="833"/>
      <c r="I3" s="833"/>
      <c r="J3" s="833"/>
      <c r="K3" s="833"/>
      <c r="L3" s="833"/>
      <c r="M3" s="833"/>
      <c r="N3" s="833"/>
      <c r="O3" s="833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39"/>
      <c r="AU3" s="239"/>
      <c r="AV3" s="239"/>
      <c r="AW3" s="239"/>
      <c r="AX3" s="239"/>
      <c r="AY3" s="239"/>
      <c r="AZ3" s="239"/>
      <c r="BA3" s="239"/>
      <c r="BB3" s="239"/>
      <c r="BC3" s="239"/>
      <c r="BD3" s="239"/>
      <c r="BE3" s="239"/>
      <c r="BF3" s="239"/>
      <c r="BG3" s="239"/>
      <c r="BH3" s="239"/>
      <c r="BI3" s="239"/>
      <c r="BJ3" s="239"/>
    </row>
    <row r="4" spans="1:63" s="240" customFormat="1" ht="18"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</row>
    <row r="5" spans="1:63" s="242" customFormat="1" ht="18">
      <c r="A5" s="242" t="s">
        <v>655</v>
      </c>
      <c r="D5" s="243"/>
      <c r="E5" s="241"/>
      <c r="F5" s="243"/>
      <c r="G5" s="241"/>
      <c r="H5" s="241"/>
      <c r="J5" s="243"/>
      <c r="K5" s="241"/>
      <c r="L5" s="243"/>
      <c r="M5" s="241"/>
      <c r="N5" s="241"/>
      <c r="O5" s="244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245"/>
      <c r="BG5" s="245"/>
      <c r="BH5" s="245"/>
      <c r="BI5" s="245"/>
      <c r="BJ5" s="245"/>
    </row>
    <row r="6" spans="1:63">
      <c r="E6" s="246"/>
      <c r="F6" s="208"/>
      <c r="G6" s="246"/>
      <c r="H6" s="246"/>
      <c r="K6" s="246"/>
      <c r="L6" s="208"/>
      <c r="M6" s="246"/>
      <c r="N6" s="246"/>
    </row>
    <row r="7" spans="1:63" ht="12.75" customHeight="1">
      <c r="A7" s="834" t="s">
        <v>8</v>
      </c>
      <c r="B7" s="836" t="s">
        <v>638</v>
      </c>
      <c r="C7" s="838" t="s">
        <v>639</v>
      </c>
      <c r="D7" s="839"/>
      <c r="E7" s="839"/>
      <c r="F7" s="839"/>
      <c r="G7" s="839"/>
      <c r="H7" s="840"/>
      <c r="I7" s="838" t="s">
        <v>640</v>
      </c>
      <c r="J7" s="839"/>
      <c r="K7" s="839"/>
      <c r="L7" s="839"/>
      <c r="M7" s="839"/>
      <c r="N7" s="840"/>
      <c r="O7" s="836" t="s">
        <v>157</v>
      </c>
    </row>
    <row r="8" spans="1:63" ht="25.5" customHeight="1">
      <c r="A8" s="835"/>
      <c r="B8" s="837"/>
      <c r="C8" s="838" t="s">
        <v>638</v>
      </c>
      <c r="D8" s="840"/>
      <c r="E8" s="209" t="s">
        <v>17</v>
      </c>
      <c r="F8" s="210" t="s">
        <v>641</v>
      </c>
      <c r="G8" s="209" t="s">
        <v>642</v>
      </c>
      <c r="H8" s="209" t="s">
        <v>643</v>
      </c>
      <c r="I8" s="838" t="s">
        <v>638</v>
      </c>
      <c r="J8" s="840"/>
      <c r="K8" s="209" t="s">
        <v>17</v>
      </c>
      <c r="L8" s="210" t="s">
        <v>641</v>
      </c>
      <c r="M8" s="209" t="s">
        <v>642</v>
      </c>
      <c r="N8" s="209" t="s">
        <v>643</v>
      </c>
      <c r="O8" s="837"/>
    </row>
    <row r="9" spans="1:63" s="213" customFormat="1">
      <c r="A9" s="225" t="s">
        <v>533</v>
      </c>
      <c r="B9" s="225" t="s">
        <v>644</v>
      </c>
      <c r="C9" s="831" t="s">
        <v>160</v>
      </c>
      <c r="D9" s="832"/>
      <c r="E9" s="225" t="s">
        <v>645</v>
      </c>
      <c r="F9" s="226" t="s">
        <v>646</v>
      </c>
      <c r="G9" s="225" t="s">
        <v>632</v>
      </c>
      <c r="H9" s="225" t="s">
        <v>635</v>
      </c>
      <c r="I9" s="831" t="s">
        <v>633</v>
      </c>
      <c r="J9" s="832"/>
      <c r="K9" s="225" t="s">
        <v>634</v>
      </c>
      <c r="L9" s="226" t="s">
        <v>647</v>
      </c>
      <c r="M9" s="225" t="s">
        <v>479</v>
      </c>
      <c r="N9" s="225" t="s">
        <v>485</v>
      </c>
      <c r="O9" s="225" t="s">
        <v>443</v>
      </c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  <c r="AF9" s="233"/>
      <c r="AG9" s="233"/>
      <c r="AH9" s="233"/>
      <c r="AI9" s="233"/>
      <c r="AJ9" s="233"/>
      <c r="AK9" s="233"/>
      <c r="AL9" s="233"/>
      <c r="AM9" s="233"/>
      <c r="AN9" s="233"/>
      <c r="AO9" s="233"/>
      <c r="AP9" s="233"/>
      <c r="AQ9" s="233"/>
      <c r="AR9" s="233"/>
      <c r="AS9" s="233"/>
      <c r="AT9" s="233"/>
      <c r="AU9" s="233"/>
      <c r="AV9" s="233"/>
      <c r="AW9" s="233"/>
      <c r="AX9" s="233"/>
      <c r="AY9" s="233"/>
      <c r="AZ9" s="233"/>
      <c r="BA9" s="233"/>
      <c r="BB9" s="233"/>
      <c r="BC9" s="233"/>
      <c r="BD9" s="233"/>
      <c r="BE9" s="233"/>
      <c r="BF9" s="233"/>
      <c r="BG9" s="233"/>
      <c r="BH9" s="233"/>
      <c r="BI9" s="233"/>
      <c r="BJ9" s="233"/>
    </row>
    <row r="10" spans="1:63" s="215" customFormat="1">
      <c r="A10" s="211"/>
      <c r="B10" s="211"/>
      <c r="C10" s="227" t="s">
        <v>657</v>
      </c>
      <c r="D10" s="211"/>
      <c r="E10" s="218"/>
      <c r="F10" s="212"/>
      <c r="G10" s="218"/>
      <c r="H10" s="228"/>
      <c r="I10" s="227" t="s">
        <v>657</v>
      </c>
      <c r="J10" s="211"/>
      <c r="K10" s="218"/>
      <c r="L10" s="212"/>
      <c r="M10" s="228"/>
      <c r="N10" s="228"/>
      <c r="O10" s="218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  <c r="BI10" s="214"/>
      <c r="BJ10" s="214"/>
      <c r="BK10" s="231"/>
    </row>
    <row r="11" spans="1:63" s="215" customFormat="1">
      <c r="A11" s="211"/>
      <c r="B11" s="211"/>
      <c r="C11" s="566" t="s">
        <v>656</v>
      </c>
      <c r="D11" s="567"/>
      <c r="E11" s="568"/>
      <c r="F11" s="569"/>
      <c r="G11" s="568"/>
      <c r="H11" s="570"/>
      <c r="I11" s="566" t="s">
        <v>656</v>
      </c>
      <c r="J11" s="567"/>
      <c r="K11" s="218"/>
      <c r="L11" s="212"/>
      <c r="M11" s="228"/>
      <c r="N11" s="228"/>
      <c r="O11" s="218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  <c r="BI11" s="214"/>
      <c r="BJ11" s="214"/>
      <c r="BK11" s="231"/>
    </row>
    <row r="12" spans="1:63" s="222" customFormat="1" ht="51" customHeight="1">
      <c r="C12" s="221" t="s">
        <v>648</v>
      </c>
      <c r="D12" s="571" t="s">
        <v>66</v>
      </c>
      <c r="E12" s="572"/>
      <c r="F12" s="573"/>
      <c r="G12" s="574"/>
      <c r="H12" s="575"/>
      <c r="I12" s="576" t="s">
        <v>648</v>
      </c>
      <c r="J12" s="577" t="s">
        <v>225</v>
      </c>
      <c r="K12" s="578"/>
      <c r="L12" s="400"/>
      <c r="M12" s="579"/>
      <c r="N12" s="580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4"/>
      <c r="BA12" s="234"/>
      <c r="BB12" s="234"/>
      <c r="BC12" s="234"/>
      <c r="BD12" s="234"/>
      <c r="BE12" s="234"/>
      <c r="BF12" s="234"/>
      <c r="BG12" s="234"/>
      <c r="BH12" s="234"/>
      <c r="BI12" s="234"/>
      <c r="BJ12" s="234"/>
      <c r="BK12" s="232"/>
    </row>
    <row r="13" spans="1:63" s="215" customFormat="1" ht="50.25" customHeight="1">
      <c r="C13" s="221">
        <v>1</v>
      </c>
      <c r="D13" s="581" t="s">
        <v>29</v>
      </c>
      <c r="E13" s="582" t="s">
        <v>99</v>
      </c>
      <c r="F13" s="583" t="s">
        <v>660</v>
      </c>
      <c r="G13" s="579" t="s">
        <v>231</v>
      </c>
      <c r="H13" s="580">
        <v>95000000</v>
      </c>
      <c r="I13" s="584">
        <v>1</v>
      </c>
      <c r="J13" s="581" t="s">
        <v>29</v>
      </c>
      <c r="K13" s="582" t="s">
        <v>99</v>
      </c>
      <c r="L13" s="583" t="s">
        <v>660</v>
      </c>
      <c r="M13" s="579" t="s">
        <v>659</v>
      </c>
      <c r="N13" s="580">
        <v>100000000</v>
      </c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  <c r="BI13" s="214"/>
      <c r="BJ13" s="214"/>
      <c r="BK13" s="231"/>
    </row>
    <row r="14" spans="1:63" s="215" customFormat="1" ht="38.25">
      <c r="C14" s="221">
        <v>2</v>
      </c>
      <c r="D14" s="581" t="s">
        <v>91</v>
      </c>
      <c r="E14" s="582" t="s">
        <v>99</v>
      </c>
      <c r="F14" s="583" t="s">
        <v>658</v>
      </c>
      <c r="G14" s="579" t="s">
        <v>150</v>
      </c>
      <c r="H14" s="580">
        <v>200000000</v>
      </c>
      <c r="I14" s="584">
        <v>2</v>
      </c>
      <c r="J14" s="581" t="s">
        <v>91</v>
      </c>
      <c r="K14" s="582" t="s">
        <v>99</v>
      </c>
      <c r="L14" s="583" t="s">
        <v>658</v>
      </c>
      <c r="M14" s="579" t="s">
        <v>659</v>
      </c>
      <c r="N14" s="580">
        <v>300000000</v>
      </c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  <c r="BI14" s="214"/>
      <c r="BJ14" s="214"/>
      <c r="BK14" s="231"/>
    </row>
    <row r="15" spans="1:63" s="215" customFormat="1" ht="57.75" customHeight="1">
      <c r="C15" s="221">
        <v>3</v>
      </c>
      <c r="D15" s="581" t="s">
        <v>30</v>
      </c>
      <c r="E15" s="578" t="s">
        <v>99</v>
      </c>
      <c r="F15" s="583" t="s">
        <v>662</v>
      </c>
      <c r="G15" s="579" t="s">
        <v>137</v>
      </c>
      <c r="H15" s="580">
        <v>100000000</v>
      </c>
      <c r="I15" s="584">
        <v>3</v>
      </c>
      <c r="J15" s="581" t="s">
        <v>30</v>
      </c>
      <c r="K15" s="578" t="s">
        <v>99</v>
      </c>
      <c r="L15" s="583" t="s">
        <v>662</v>
      </c>
      <c r="M15" s="579" t="s">
        <v>137</v>
      </c>
      <c r="N15" s="580">
        <v>100000000</v>
      </c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  <c r="BI15" s="214"/>
      <c r="BJ15" s="214"/>
      <c r="BK15" s="231"/>
    </row>
    <row r="16" spans="1:63" s="215" customFormat="1" ht="38.25">
      <c r="C16" s="221">
        <v>4</v>
      </c>
      <c r="D16" s="585" t="s">
        <v>31</v>
      </c>
      <c r="E16" s="582" t="s">
        <v>99</v>
      </c>
      <c r="F16" s="583" t="s">
        <v>661</v>
      </c>
      <c r="G16" s="579" t="s">
        <v>231</v>
      </c>
      <c r="H16" s="580">
        <v>130000000</v>
      </c>
      <c r="I16" s="586">
        <v>4</v>
      </c>
      <c r="J16" s="585" t="s">
        <v>31</v>
      </c>
      <c r="K16" s="582" t="s">
        <v>99</v>
      </c>
      <c r="L16" s="583" t="s">
        <v>661</v>
      </c>
      <c r="M16" s="579" t="s">
        <v>659</v>
      </c>
      <c r="N16" s="580">
        <v>150000000</v>
      </c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  <c r="BI16" s="214"/>
      <c r="BJ16" s="214"/>
      <c r="BK16" s="231"/>
    </row>
    <row r="17" spans="1:63" s="215" customFormat="1" ht="38.25">
      <c r="C17" s="221" t="s">
        <v>649</v>
      </c>
      <c r="D17" s="571" t="s">
        <v>65</v>
      </c>
      <c r="E17" s="578"/>
      <c r="F17" s="587"/>
      <c r="G17" s="568"/>
      <c r="H17" s="588"/>
      <c r="I17" s="578" t="s">
        <v>649</v>
      </c>
      <c r="J17" s="571" t="s">
        <v>65</v>
      </c>
      <c r="K17" s="578"/>
      <c r="L17" s="587"/>
      <c r="M17" s="568"/>
      <c r="N17" s="588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  <c r="BI17" s="214"/>
      <c r="BJ17" s="214"/>
      <c r="BK17" s="231"/>
    </row>
    <row r="18" spans="1:63" s="215" customFormat="1" ht="25.5">
      <c r="C18" s="221">
        <v>1</v>
      </c>
      <c r="D18" s="581" t="s">
        <v>32</v>
      </c>
      <c r="E18" s="578" t="s">
        <v>99</v>
      </c>
      <c r="F18" s="583" t="s">
        <v>690</v>
      </c>
      <c r="G18" s="579" t="s">
        <v>235</v>
      </c>
      <c r="H18" s="580">
        <v>220000000</v>
      </c>
      <c r="I18" s="578">
        <v>1</v>
      </c>
      <c r="J18" s="581" t="s">
        <v>32</v>
      </c>
      <c r="K18" s="578" t="s">
        <v>99</v>
      </c>
      <c r="L18" s="583" t="s">
        <v>690</v>
      </c>
      <c r="M18" s="579" t="s">
        <v>907</v>
      </c>
      <c r="N18" s="580">
        <v>250000000</v>
      </c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  <c r="BI18" s="214"/>
      <c r="BJ18" s="214"/>
      <c r="BK18" s="231"/>
    </row>
    <row r="19" spans="1:63" s="215" customFormat="1" ht="89.25">
      <c r="C19" s="221">
        <v>2</v>
      </c>
      <c r="D19" s="400" t="s">
        <v>28</v>
      </c>
      <c r="E19" s="582" t="s">
        <v>99</v>
      </c>
      <c r="F19" s="583" t="s">
        <v>663</v>
      </c>
      <c r="G19" s="589" t="s">
        <v>229</v>
      </c>
      <c r="H19" s="590">
        <v>160000000</v>
      </c>
      <c r="I19" s="578">
        <v>2</v>
      </c>
      <c r="J19" s="400" t="s">
        <v>28</v>
      </c>
      <c r="K19" s="582" t="s">
        <v>99</v>
      </c>
      <c r="L19" s="583" t="s">
        <v>663</v>
      </c>
      <c r="M19" s="589" t="s">
        <v>229</v>
      </c>
      <c r="N19" s="590">
        <v>180000000</v>
      </c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  <c r="BI19" s="214"/>
      <c r="BJ19" s="214"/>
      <c r="BK19" s="231"/>
    </row>
    <row r="20" spans="1:63" s="215" customFormat="1" ht="25.5">
      <c r="C20" s="221" t="s">
        <v>650</v>
      </c>
      <c r="D20" s="571" t="s">
        <v>67</v>
      </c>
      <c r="E20" s="578"/>
      <c r="F20" s="587"/>
      <c r="G20" s="568"/>
      <c r="H20" s="588"/>
      <c r="I20" s="591" t="s">
        <v>650</v>
      </c>
      <c r="J20" s="592" t="s">
        <v>25</v>
      </c>
      <c r="K20" s="578"/>
      <c r="L20" s="593"/>
      <c r="M20" s="594"/>
      <c r="N20" s="593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  <c r="BI20" s="214"/>
      <c r="BJ20" s="214"/>
      <c r="BK20" s="231"/>
    </row>
    <row r="21" spans="1:63" s="215" customFormat="1" ht="63.75">
      <c r="C21" s="221">
        <v>1</v>
      </c>
      <c r="D21" s="400" t="s">
        <v>26</v>
      </c>
      <c r="E21" s="582" t="s">
        <v>99</v>
      </c>
      <c r="F21" s="583" t="s">
        <v>664</v>
      </c>
      <c r="G21" s="594" t="s">
        <v>670</v>
      </c>
      <c r="H21" s="580">
        <v>350000000</v>
      </c>
      <c r="I21" s="591">
        <v>1</v>
      </c>
      <c r="J21" s="400" t="s">
        <v>26</v>
      </c>
      <c r="K21" s="582" t="s">
        <v>99</v>
      </c>
      <c r="L21" s="583" t="s">
        <v>664</v>
      </c>
      <c r="M21" s="594" t="s">
        <v>670</v>
      </c>
      <c r="N21" s="580">
        <v>380000000</v>
      </c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  <c r="BI21" s="214"/>
      <c r="BJ21" s="214"/>
      <c r="BK21" s="231"/>
    </row>
    <row r="22" spans="1:63" s="215" customFormat="1" ht="63.75">
      <c r="C22" s="221"/>
      <c r="D22" s="595" t="s">
        <v>629</v>
      </c>
      <c r="E22" s="582" t="s">
        <v>99</v>
      </c>
      <c r="F22" s="238" t="s">
        <v>664</v>
      </c>
      <c r="G22" s="596" t="s">
        <v>678</v>
      </c>
      <c r="H22" s="597">
        <v>100000000</v>
      </c>
      <c r="I22" s="591">
        <v>2</v>
      </c>
      <c r="J22" s="595" t="s">
        <v>629</v>
      </c>
      <c r="K22" s="582" t="s">
        <v>99</v>
      </c>
      <c r="L22" s="238" t="s">
        <v>664</v>
      </c>
      <c r="M22" s="596" t="s">
        <v>678</v>
      </c>
      <c r="N22" s="597">
        <v>120000000</v>
      </c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31"/>
    </row>
    <row r="23" spans="1:63" s="215" customFormat="1" ht="51" customHeight="1">
      <c r="C23" s="221" t="s">
        <v>651</v>
      </c>
      <c r="D23" s="571" t="s">
        <v>198</v>
      </c>
      <c r="E23" s="578"/>
      <c r="F23" s="587"/>
      <c r="G23" s="568"/>
      <c r="H23" s="598"/>
      <c r="I23" s="578" t="s">
        <v>651</v>
      </c>
      <c r="J23" s="571" t="s">
        <v>198</v>
      </c>
      <c r="K23" s="578"/>
      <c r="L23" s="587"/>
      <c r="M23" s="568"/>
      <c r="N23" s="598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  <c r="BI23" s="214"/>
      <c r="BJ23" s="214"/>
      <c r="BK23" s="231"/>
    </row>
    <row r="24" spans="1:63" s="215" customFormat="1" ht="51">
      <c r="C24" s="221">
        <v>1</v>
      </c>
      <c r="D24" s="595" t="s">
        <v>908</v>
      </c>
      <c r="E24" s="578" t="s">
        <v>99</v>
      </c>
      <c r="F24" s="235" t="s">
        <v>665</v>
      </c>
      <c r="G24" s="593" t="s">
        <v>796</v>
      </c>
      <c r="H24" s="599">
        <v>2500000000</v>
      </c>
      <c r="I24" s="578">
        <v>1</v>
      </c>
      <c r="J24" s="595" t="s">
        <v>908</v>
      </c>
      <c r="K24" s="578" t="s">
        <v>99</v>
      </c>
      <c r="L24" s="235" t="s">
        <v>665</v>
      </c>
      <c r="M24" s="593" t="s">
        <v>199</v>
      </c>
      <c r="N24" s="599">
        <v>3000000000</v>
      </c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  <c r="BI24" s="214"/>
      <c r="BJ24" s="214"/>
      <c r="BK24" s="231"/>
    </row>
    <row r="25" spans="1:63" s="562" customFormat="1" ht="25.5">
      <c r="C25" s="600" t="s">
        <v>652</v>
      </c>
      <c r="D25" s="577" t="s">
        <v>679</v>
      </c>
      <c r="E25" s="578"/>
      <c r="F25" s="400"/>
      <c r="G25" s="579"/>
      <c r="H25" s="593"/>
      <c r="I25" s="600" t="s">
        <v>652</v>
      </c>
      <c r="J25" s="577" t="s">
        <v>679</v>
      </c>
      <c r="K25" s="578"/>
      <c r="L25" s="400"/>
      <c r="M25" s="579"/>
      <c r="N25" s="593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  <c r="BI25" s="214"/>
      <c r="BJ25" s="214"/>
      <c r="BK25" s="565"/>
    </row>
    <row r="26" spans="1:63" s="562" customFormat="1" ht="51">
      <c r="C26" s="586">
        <v>1</v>
      </c>
      <c r="D26" s="581" t="s">
        <v>680</v>
      </c>
      <c r="E26" s="582" t="s">
        <v>99</v>
      </c>
      <c r="F26" s="235" t="s">
        <v>665</v>
      </c>
      <c r="G26" s="579" t="s">
        <v>623</v>
      </c>
      <c r="H26" s="580">
        <v>150000000</v>
      </c>
      <c r="I26" s="586">
        <v>1</v>
      </c>
      <c r="J26" s="585" t="s">
        <v>680</v>
      </c>
      <c r="K26" s="582" t="s">
        <v>99</v>
      </c>
      <c r="L26" s="235" t="s">
        <v>665</v>
      </c>
      <c r="M26" s="579" t="s">
        <v>623</v>
      </c>
      <c r="N26" s="580">
        <v>200000000</v>
      </c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  <c r="BI26" s="214"/>
      <c r="BJ26" s="214"/>
      <c r="BK26" s="565"/>
    </row>
    <row r="27" spans="1:63" s="562" customFormat="1" ht="25.5">
      <c r="C27" s="605" t="s">
        <v>653</v>
      </c>
      <c r="D27" s="601" t="s">
        <v>803</v>
      </c>
      <c r="E27" s="602"/>
      <c r="F27" s="564"/>
      <c r="G27" s="603"/>
      <c r="H27" s="604"/>
      <c r="I27" s="605" t="s">
        <v>653</v>
      </c>
      <c r="J27" s="601" t="s">
        <v>803</v>
      </c>
      <c r="K27" s="602"/>
      <c r="L27" s="564"/>
      <c r="M27" s="603"/>
      <c r="N27" s="60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  <c r="BI27" s="214"/>
      <c r="BJ27" s="214"/>
      <c r="BK27" s="565"/>
    </row>
    <row r="28" spans="1:63" s="562" customFormat="1" ht="51">
      <c r="C28" s="605"/>
      <c r="D28" s="606" t="s">
        <v>804</v>
      </c>
      <c r="E28" s="582" t="s">
        <v>99</v>
      </c>
      <c r="F28" s="607" t="s">
        <v>806</v>
      </c>
      <c r="G28" s="608" t="s">
        <v>905</v>
      </c>
      <c r="H28" s="604">
        <v>250000000</v>
      </c>
      <c r="I28" s="605"/>
      <c r="J28" s="606" t="s">
        <v>804</v>
      </c>
      <c r="K28" s="582" t="s">
        <v>99</v>
      </c>
      <c r="L28" s="607" t="s">
        <v>806</v>
      </c>
      <c r="M28" s="608" t="s">
        <v>906</v>
      </c>
      <c r="N28" s="604">
        <v>300000000</v>
      </c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565"/>
    </row>
    <row r="29" spans="1:63" s="215" customFormat="1">
      <c r="A29" s="211"/>
      <c r="B29" s="211"/>
      <c r="C29" s="227" t="s">
        <v>666</v>
      </c>
      <c r="D29" s="211"/>
      <c r="E29" s="218"/>
      <c r="F29" s="212"/>
      <c r="G29" s="218"/>
      <c r="H29" s="228"/>
      <c r="I29" s="227" t="s">
        <v>666</v>
      </c>
      <c r="J29" s="211"/>
      <c r="K29" s="218"/>
      <c r="L29" s="212"/>
      <c r="M29" s="228"/>
      <c r="N29" s="228"/>
      <c r="O29" s="218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  <c r="BI29" s="214"/>
      <c r="BJ29" s="214"/>
      <c r="BK29" s="231"/>
    </row>
    <row r="30" spans="1:63" s="215" customFormat="1">
      <c r="A30" s="211"/>
      <c r="B30" s="211"/>
      <c r="C30" s="227" t="s">
        <v>684</v>
      </c>
      <c r="D30" s="211"/>
      <c r="E30" s="218"/>
      <c r="F30" s="212"/>
      <c r="G30" s="218"/>
      <c r="H30" s="228"/>
      <c r="I30" s="227" t="s">
        <v>695</v>
      </c>
      <c r="J30" s="211"/>
      <c r="K30" s="218"/>
      <c r="L30" s="212"/>
      <c r="M30" s="228"/>
      <c r="N30" s="228"/>
      <c r="O30" s="218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  <c r="BI30" s="214"/>
      <c r="BJ30" s="214"/>
      <c r="BK30" s="231"/>
    </row>
    <row r="31" spans="1:63" s="222" customFormat="1" ht="25.5">
      <c r="C31" s="586" t="s">
        <v>648</v>
      </c>
      <c r="D31" s="609" t="s">
        <v>33</v>
      </c>
      <c r="E31" s="568"/>
      <c r="F31" s="608"/>
      <c r="G31" s="610"/>
      <c r="H31" s="608"/>
      <c r="I31" s="586" t="s">
        <v>648</v>
      </c>
      <c r="J31" s="609" t="s">
        <v>33</v>
      </c>
      <c r="K31" s="568"/>
      <c r="L31" s="608"/>
      <c r="M31" s="610"/>
      <c r="N31" s="608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  <c r="AW31" s="234"/>
      <c r="AX31" s="234"/>
      <c r="AY31" s="234"/>
      <c r="AZ31" s="234"/>
      <c r="BA31" s="234"/>
      <c r="BB31" s="234"/>
      <c r="BC31" s="234"/>
      <c r="BD31" s="234"/>
      <c r="BE31" s="234"/>
      <c r="BF31" s="234"/>
      <c r="BG31" s="234"/>
      <c r="BH31" s="234"/>
      <c r="BI31" s="234"/>
      <c r="BJ31" s="234"/>
      <c r="BK31" s="232"/>
    </row>
    <row r="32" spans="1:63" s="215" customFormat="1" ht="42" customHeight="1">
      <c r="C32" s="586">
        <v>1</v>
      </c>
      <c r="D32" s="581" t="s">
        <v>237</v>
      </c>
      <c r="E32" s="578" t="s">
        <v>99</v>
      </c>
      <c r="F32" s="583" t="s">
        <v>671</v>
      </c>
      <c r="G32" s="610" t="s">
        <v>631</v>
      </c>
      <c r="H32" s="611">
        <v>115000000</v>
      </c>
      <c r="I32" s="586">
        <v>1</v>
      </c>
      <c r="J32" s="581" t="s">
        <v>237</v>
      </c>
      <c r="K32" s="578" t="s">
        <v>99</v>
      </c>
      <c r="L32" s="583" t="s">
        <v>671</v>
      </c>
      <c r="M32" s="610" t="s">
        <v>631</v>
      </c>
      <c r="N32" s="611">
        <v>120000000</v>
      </c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  <c r="BI32" s="214"/>
      <c r="BJ32" s="214"/>
      <c r="BK32" s="231"/>
    </row>
    <row r="33" spans="3:63" s="215" customFormat="1" ht="89.25">
      <c r="C33" s="586">
        <v>2</v>
      </c>
      <c r="D33" s="612" t="s">
        <v>34</v>
      </c>
      <c r="E33" s="578" t="s">
        <v>99</v>
      </c>
      <c r="F33" s="583" t="s">
        <v>200</v>
      </c>
      <c r="G33" s="583" t="s">
        <v>668</v>
      </c>
      <c r="H33" s="613">
        <v>800000000</v>
      </c>
      <c r="I33" s="586">
        <v>2</v>
      </c>
      <c r="J33" s="612" t="s">
        <v>34</v>
      </c>
      <c r="K33" s="578" t="s">
        <v>99</v>
      </c>
      <c r="L33" s="583" t="s">
        <v>200</v>
      </c>
      <c r="M33" s="583" t="s">
        <v>668</v>
      </c>
      <c r="N33" s="613">
        <v>850000000</v>
      </c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  <c r="BI33" s="214"/>
      <c r="BJ33" s="214"/>
      <c r="BK33" s="231"/>
    </row>
    <row r="34" spans="3:63" s="215" customFormat="1" ht="25.5">
      <c r="C34" s="614"/>
      <c r="D34" s="615"/>
      <c r="E34" s="582" t="s">
        <v>99</v>
      </c>
      <c r="F34" s="386" t="s">
        <v>243</v>
      </c>
      <c r="G34" s="579" t="s">
        <v>249</v>
      </c>
      <c r="H34" s="616"/>
      <c r="I34" s="614"/>
      <c r="J34" s="615"/>
      <c r="K34" s="582" t="s">
        <v>99</v>
      </c>
      <c r="L34" s="386" t="s">
        <v>243</v>
      </c>
      <c r="M34" s="579" t="s">
        <v>249</v>
      </c>
      <c r="N34" s="616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  <c r="BI34" s="214"/>
      <c r="BJ34" s="214"/>
      <c r="BK34" s="231"/>
    </row>
    <row r="35" spans="3:63" s="215" customFormat="1" ht="25.5">
      <c r="C35" s="614"/>
      <c r="D35" s="615"/>
      <c r="E35" s="582" t="s">
        <v>99</v>
      </c>
      <c r="F35" s="386" t="s">
        <v>244</v>
      </c>
      <c r="G35" s="579" t="s">
        <v>250</v>
      </c>
      <c r="H35" s="617"/>
      <c r="I35" s="614"/>
      <c r="J35" s="615"/>
      <c r="K35" s="582" t="s">
        <v>99</v>
      </c>
      <c r="L35" s="386" t="s">
        <v>244</v>
      </c>
      <c r="M35" s="579" t="s">
        <v>250</v>
      </c>
      <c r="N35" s="617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  <c r="BI35" s="214"/>
      <c r="BJ35" s="214"/>
      <c r="BK35" s="231"/>
    </row>
    <row r="36" spans="3:63" s="215" customFormat="1" ht="25.5">
      <c r="C36" s="614"/>
      <c r="D36" s="615"/>
      <c r="E36" s="582" t="s">
        <v>99</v>
      </c>
      <c r="F36" s="386" t="s">
        <v>245</v>
      </c>
      <c r="G36" s="579" t="s">
        <v>251</v>
      </c>
      <c r="H36" s="617"/>
      <c r="I36" s="614"/>
      <c r="J36" s="615"/>
      <c r="K36" s="582" t="s">
        <v>99</v>
      </c>
      <c r="L36" s="386" t="s">
        <v>245</v>
      </c>
      <c r="M36" s="579" t="s">
        <v>251</v>
      </c>
      <c r="N36" s="617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  <c r="BI36" s="214"/>
      <c r="BJ36" s="214"/>
      <c r="BK36" s="231"/>
    </row>
    <row r="37" spans="3:63" s="215" customFormat="1" ht="25.5">
      <c r="C37" s="614"/>
      <c r="D37" s="615"/>
      <c r="E37" s="582" t="s">
        <v>99</v>
      </c>
      <c r="F37" s="386" t="s">
        <v>246</v>
      </c>
      <c r="G37" s="579" t="s">
        <v>252</v>
      </c>
      <c r="H37" s="617"/>
      <c r="I37" s="614"/>
      <c r="J37" s="615"/>
      <c r="K37" s="582" t="s">
        <v>99</v>
      </c>
      <c r="L37" s="386" t="s">
        <v>246</v>
      </c>
      <c r="M37" s="579" t="s">
        <v>252</v>
      </c>
      <c r="N37" s="617"/>
      <c r="O37" s="222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  <c r="BI37" s="214"/>
      <c r="BJ37" s="214"/>
      <c r="BK37" s="231"/>
    </row>
    <row r="38" spans="3:63" s="215" customFormat="1" ht="25.5">
      <c r="C38" s="614"/>
      <c r="D38" s="618"/>
      <c r="E38" s="582" t="s">
        <v>99</v>
      </c>
      <c r="F38" s="386" t="s">
        <v>247</v>
      </c>
      <c r="G38" s="579" t="s">
        <v>253</v>
      </c>
      <c r="H38" s="619"/>
      <c r="I38" s="614"/>
      <c r="J38" s="618"/>
      <c r="K38" s="582" t="s">
        <v>99</v>
      </c>
      <c r="L38" s="386" t="s">
        <v>247</v>
      </c>
      <c r="M38" s="579" t="s">
        <v>253</v>
      </c>
      <c r="N38" s="619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  <c r="BI38" s="214"/>
      <c r="BJ38" s="214"/>
      <c r="BK38" s="231"/>
    </row>
    <row r="39" spans="3:63" s="215" customFormat="1" ht="25.5">
      <c r="C39" s="614"/>
      <c r="D39" s="620"/>
      <c r="E39" s="582" t="s">
        <v>99</v>
      </c>
      <c r="F39" s="386" t="s">
        <v>248</v>
      </c>
      <c r="G39" s="579" t="s">
        <v>254</v>
      </c>
      <c r="H39" s="620"/>
      <c r="I39" s="614"/>
      <c r="J39" s="620"/>
      <c r="K39" s="582" t="s">
        <v>99</v>
      </c>
      <c r="L39" s="386" t="s">
        <v>248</v>
      </c>
      <c r="M39" s="579" t="s">
        <v>254</v>
      </c>
      <c r="N39" s="620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31"/>
    </row>
    <row r="40" spans="3:63" s="562" customFormat="1" ht="51">
      <c r="C40" s="642">
        <v>3</v>
      </c>
      <c r="D40" s="643" t="s">
        <v>856</v>
      </c>
      <c r="E40" s="582" t="s">
        <v>99</v>
      </c>
      <c r="F40" s="230" t="s">
        <v>808</v>
      </c>
      <c r="G40" s="247" t="s">
        <v>147</v>
      </c>
      <c r="H40" s="644">
        <v>350000000</v>
      </c>
      <c r="I40" s="642">
        <v>3</v>
      </c>
      <c r="J40" s="643" t="s">
        <v>856</v>
      </c>
      <c r="K40" s="582" t="s">
        <v>99</v>
      </c>
      <c r="L40" s="230" t="s">
        <v>808</v>
      </c>
      <c r="M40" s="247" t="s">
        <v>147</v>
      </c>
      <c r="N40" s="644">
        <v>400000000</v>
      </c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565"/>
    </row>
    <row r="41" spans="3:63" s="215" customFormat="1" ht="25.5">
      <c r="C41" s="586" t="s">
        <v>649</v>
      </c>
      <c r="D41" s="609" t="s">
        <v>35</v>
      </c>
      <c r="E41" s="582"/>
      <c r="F41" s="608"/>
      <c r="G41" s="610"/>
      <c r="H41" s="608"/>
      <c r="I41" s="586" t="s">
        <v>649</v>
      </c>
      <c r="J41" s="609" t="s">
        <v>35</v>
      </c>
      <c r="K41" s="582"/>
      <c r="L41" s="608"/>
      <c r="M41" s="610"/>
      <c r="N41" s="608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31"/>
    </row>
    <row r="42" spans="3:63" s="215" customFormat="1" ht="38.25">
      <c r="C42" s="621">
        <v>1</v>
      </c>
      <c r="D42" s="612" t="s">
        <v>36</v>
      </c>
      <c r="E42" s="622" t="s">
        <v>99</v>
      </c>
      <c r="F42" s="623" t="s">
        <v>201</v>
      </c>
      <c r="G42" s="624"/>
      <c r="H42" s="613">
        <v>550000000</v>
      </c>
      <c r="I42" s="621">
        <v>1</v>
      </c>
      <c r="J42" s="612" t="s">
        <v>36</v>
      </c>
      <c r="K42" s="622" t="s">
        <v>99</v>
      </c>
      <c r="L42" s="623" t="s">
        <v>201</v>
      </c>
      <c r="M42" s="624"/>
      <c r="N42" s="613">
        <v>600000000</v>
      </c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31"/>
    </row>
    <row r="43" spans="3:63" s="215" customFormat="1">
      <c r="C43" s="625"/>
      <c r="D43" s="615"/>
      <c r="E43" s="626"/>
      <c r="F43" s="627" t="s">
        <v>256</v>
      </c>
      <c r="G43" s="628" t="s">
        <v>260</v>
      </c>
      <c r="H43" s="617"/>
      <c r="I43" s="625"/>
      <c r="J43" s="615"/>
      <c r="K43" s="626"/>
      <c r="L43" s="627" t="s">
        <v>256</v>
      </c>
      <c r="M43" s="628" t="s">
        <v>260</v>
      </c>
      <c r="N43" s="617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  <c r="BI43" s="214"/>
      <c r="BJ43" s="214"/>
      <c r="BK43" s="231"/>
    </row>
    <row r="44" spans="3:63" s="215" customFormat="1" ht="25.5">
      <c r="C44" s="625"/>
      <c r="D44" s="615"/>
      <c r="E44" s="626"/>
      <c r="F44" s="627" t="s">
        <v>257</v>
      </c>
      <c r="G44" s="628" t="s">
        <v>102</v>
      </c>
      <c r="H44" s="617"/>
      <c r="I44" s="625"/>
      <c r="J44" s="615"/>
      <c r="K44" s="626"/>
      <c r="L44" s="627" t="s">
        <v>257</v>
      </c>
      <c r="M44" s="628" t="s">
        <v>102</v>
      </c>
      <c r="N44" s="617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  <c r="BI44" s="214"/>
      <c r="BJ44" s="214"/>
      <c r="BK44" s="231"/>
    </row>
    <row r="45" spans="3:63" s="215" customFormat="1" ht="25.5">
      <c r="C45" s="625"/>
      <c r="D45" s="615"/>
      <c r="E45" s="626"/>
      <c r="F45" s="627" t="s">
        <v>258</v>
      </c>
      <c r="G45" s="628" t="s">
        <v>261</v>
      </c>
      <c r="H45" s="619"/>
      <c r="I45" s="625"/>
      <c r="J45" s="615"/>
      <c r="K45" s="626"/>
      <c r="L45" s="627" t="s">
        <v>258</v>
      </c>
      <c r="M45" s="628" t="s">
        <v>261</v>
      </c>
      <c r="N45" s="619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  <c r="BI45" s="214"/>
      <c r="BJ45" s="214"/>
      <c r="BK45" s="231"/>
    </row>
    <row r="46" spans="3:63" s="215" customFormat="1" ht="71.25" customHeight="1">
      <c r="C46" s="629"/>
      <c r="D46" s="630"/>
      <c r="E46" s="631"/>
      <c r="F46" s="632" t="s">
        <v>259</v>
      </c>
      <c r="G46" s="633" t="s">
        <v>262</v>
      </c>
      <c r="H46" s="620"/>
      <c r="I46" s="629"/>
      <c r="J46" s="630"/>
      <c r="K46" s="631"/>
      <c r="L46" s="632" t="s">
        <v>259</v>
      </c>
      <c r="M46" s="633" t="s">
        <v>262</v>
      </c>
      <c r="N46" s="620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31"/>
    </row>
    <row r="47" spans="3:63" s="215" customFormat="1" ht="54" customHeight="1">
      <c r="C47" s="586">
        <v>2</v>
      </c>
      <c r="D47" s="581" t="s">
        <v>37</v>
      </c>
      <c r="E47" s="578"/>
      <c r="F47" s="634" t="s">
        <v>263</v>
      </c>
      <c r="G47" s="610" t="s">
        <v>264</v>
      </c>
      <c r="H47" s="635">
        <v>50000000</v>
      </c>
      <c r="I47" s="586">
        <v>2</v>
      </c>
      <c r="J47" s="581" t="s">
        <v>37</v>
      </c>
      <c r="K47" s="578"/>
      <c r="L47" s="634" t="s">
        <v>263</v>
      </c>
      <c r="M47" s="610" t="s">
        <v>264</v>
      </c>
      <c r="N47" s="635">
        <v>60000000</v>
      </c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31"/>
    </row>
    <row r="48" spans="3:63" s="215" customFormat="1" ht="63.75">
      <c r="C48" s="586">
        <v>3</v>
      </c>
      <c r="D48" s="400" t="s">
        <v>38</v>
      </c>
      <c r="E48" s="578"/>
      <c r="F48" s="636" t="s">
        <v>266</v>
      </c>
      <c r="G48" s="637" t="s">
        <v>240</v>
      </c>
      <c r="H48" s="635">
        <v>100000000</v>
      </c>
      <c r="I48" s="586">
        <v>3</v>
      </c>
      <c r="J48" s="400" t="s">
        <v>38</v>
      </c>
      <c r="K48" s="578"/>
      <c r="L48" s="636" t="s">
        <v>266</v>
      </c>
      <c r="M48" s="637" t="s">
        <v>240</v>
      </c>
      <c r="N48" s="635">
        <v>120000000</v>
      </c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31"/>
    </row>
    <row r="49" spans="1:63" s="215" customFormat="1" ht="47.25" customHeight="1">
      <c r="C49" s="638" t="s">
        <v>650</v>
      </c>
      <c r="D49" s="639" t="s">
        <v>39</v>
      </c>
      <c r="E49" s="578"/>
      <c r="H49" s="611"/>
      <c r="I49" s="638" t="s">
        <v>650</v>
      </c>
      <c r="J49" s="639" t="s">
        <v>39</v>
      </c>
      <c r="K49" s="578"/>
      <c r="L49" s="647"/>
      <c r="M49" s="647"/>
      <c r="N49" s="611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31"/>
    </row>
    <row r="50" spans="1:63" s="562" customFormat="1" ht="54" customHeight="1">
      <c r="C50" s="586">
        <v>1</v>
      </c>
      <c r="D50" s="400" t="s">
        <v>692</v>
      </c>
      <c r="E50" s="645"/>
      <c r="F50" s="400" t="s">
        <v>267</v>
      </c>
      <c r="G50" s="640" t="s">
        <v>268</v>
      </c>
      <c r="H50" s="641">
        <v>900000000</v>
      </c>
      <c r="I50" s="586">
        <v>1</v>
      </c>
      <c r="J50" s="400" t="s">
        <v>692</v>
      </c>
      <c r="K50" s="645"/>
      <c r="L50" s="400" t="s">
        <v>267</v>
      </c>
      <c r="M50" s="640" t="s">
        <v>268</v>
      </c>
      <c r="N50" s="641">
        <v>1000000000</v>
      </c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565"/>
    </row>
    <row r="51" spans="1:63" s="215" customFormat="1" ht="118.5" customHeight="1">
      <c r="E51" s="578"/>
      <c r="F51" s="583" t="s">
        <v>693</v>
      </c>
      <c r="G51" s="582" t="s">
        <v>694</v>
      </c>
      <c r="I51" s="647"/>
      <c r="J51" s="647"/>
      <c r="K51" s="578"/>
      <c r="L51" s="583" t="s">
        <v>693</v>
      </c>
      <c r="M51" s="582" t="s">
        <v>694</v>
      </c>
      <c r="N51" s="647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  <c r="BI51" s="214"/>
      <c r="BJ51" s="214"/>
      <c r="BK51" s="231"/>
    </row>
    <row r="52" spans="1:63" s="215" customFormat="1">
      <c r="C52" s="221"/>
      <c r="D52" s="196"/>
      <c r="E52" s="221"/>
      <c r="F52" s="236"/>
      <c r="G52" s="218"/>
      <c r="H52" s="199"/>
      <c r="I52" s="221"/>
      <c r="J52" s="196"/>
      <c r="K52" s="221"/>
      <c r="L52" s="236"/>
      <c r="M52" s="218"/>
      <c r="N52" s="199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31"/>
    </row>
    <row r="53" spans="1:63" s="215" customFormat="1">
      <c r="A53" s="211"/>
      <c r="B53" s="211"/>
      <c r="C53" s="227" t="s">
        <v>666</v>
      </c>
      <c r="D53" s="211"/>
      <c r="E53" s="218"/>
      <c r="F53" s="212"/>
      <c r="G53" s="218"/>
      <c r="H53" s="228"/>
      <c r="I53" s="227" t="s">
        <v>666</v>
      </c>
      <c r="J53" s="211"/>
      <c r="K53" s="218"/>
      <c r="L53" s="212"/>
      <c r="M53" s="228"/>
      <c r="N53" s="228"/>
      <c r="O53" s="218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31"/>
    </row>
    <row r="54" spans="1:63" s="215" customFormat="1">
      <c r="A54" s="211"/>
      <c r="B54" s="211"/>
      <c r="C54" s="227" t="s">
        <v>669</v>
      </c>
      <c r="D54" s="211"/>
      <c r="E54" s="218"/>
      <c r="F54" s="212"/>
      <c r="G54" s="218"/>
      <c r="H54" s="228"/>
      <c r="I54" s="227" t="s">
        <v>669</v>
      </c>
      <c r="J54" s="211"/>
      <c r="K54" s="218"/>
      <c r="L54" s="212"/>
      <c r="M54" s="228"/>
      <c r="N54" s="228"/>
      <c r="O54" s="218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31"/>
    </row>
    <row r="55" spans="1:63" s="215" customFormat="1" ht="38.25" customHeight="1">
      <c r="C55" s="221" t="s">
        <v>648</v>
      </c>
      <c r="D55" s="200" t="s">
        <v>71</v>
      </c>
      <c r="E55" s="221"/>
      <c r="F55" s="219"/>
      <c r="G55" s="218"/>
      <c r="H55" s="220"/>
      <c r="I55" s="221" t="s">
        <v>648</v>
      </c>
      <c r="J55" s="200" t="s">
        <v>71</v>
      </c>
      <c r="K55" s="221"/>
      <c r="L55" s="219"/>
      <c r="M55" s="218"/>
      <c r="N55" s="220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31"/>
    </row>
    <row r="56" spans="1:63" s="215" customFormat="1" ht="63.75">
      <c r="C56" s="221">
        <v>1</v>
      </c>
      <c r="D56" s="581" t="s">
        <v>151</v>
      </c>
      <c r="E56" s="578" t="s">
        <v>99</v>
      </c>
      <c r="F56" s="583" t="s">
        <v>203</v>
      </c>
      <c r="G56" s="610" t="s">
        <v>276</v>
      </c>
      <c r="H56" s="661">
        <v>882500000</v>
      </c>
      <c r="I56" s="221">
        <v>1</v>
      </c>
      <c r="J56" s="581" t="s">
        <v>151</v>
      </c>
      <c r="K56" s="578" t="s">
        <v>99</v>
      </c>
      <c r="L56" s="583" t="s">
        <v>203</v>
      </c>
      <c r="M56" s="610" t="s">
        <v>276</v>
      </c>
      <c r="N56" s="580">
        <v>900000000</v>
      </c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  <c r="BI56" s="214"/>
      <c r="BJ56" s="214"/>
      <c r="BK56" s="231"/>
    </row>
    <row r="57" spans="1:63" s="215" customFormat="1" ht="76.5">
      <c r="C57" s="221">
        <v>2</v>
      </c>
      <c r="D57" s="581" t="s">
        <v>43</v>
      </c>
      <c r="E57" s="578" t="s">
        <v>99</v>
      </c>
      <c r="F57" s="583" t="s">
        <v>204</v>
      </c>
      <c r="G57" s="610" t="s">
        <v>274</v>
      </c>
      <c r="H57" s="657">
        <v>247600000</v>
      </c>
      <c r="I57" s="221">
        <v>2</v>
      </c>
      <c r="J57" s="581" t="s">
        <v>43</v>
      </c>
      <c r="K57" s="578" t="s">
        <v>99</v>
      </c>
      <c r="L57" s="583" t="s">
        <v>204</v>
      </c>
      <c r="M57" s="610" t="s">
        <v>274</v>
      </c>
      <c r="N57" s="611">
        <v>250000000</v>
      </c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  <c r="BI57" s="214"/>
      <c r="BJ57" s="214"/>
      <c r="BK57" s="231"/>
    </row>
    <row r="58" spans="1:63" s="215" customFormat="1" ht="38.25">
      <c r="C58" s="218">
        <v>3</v>
      </c>
      <c r="D58" s="386" t="s">
        <v>713</v>
      </c>
      <c r="E58" s="578" t="s">
        <v>99</v>
      </c>
      <c r="F58" s="655" t="s">
        <v>786</v>
      </c>
      <c r="G58" s="656" t="s">
        <v>787</v>
      </c>
      <c r="H58" s="650">
        <v>25000000</v>
      </c>
      <c r="I58" s="218">
        <v>3</v>
      </c>
      <c r="J58" s="386" t="s">
        <v>713</v>
      </c>
      <c r="K58" s="578" t="s">
        <v>99</v>
      </c>
      <c r="L58" s="655" t="s">
        <v>786</v>
      </c>
      <c r="M58" s="656" t="s">
        <v>787</v>
      </c>
      <c r="N58" s="650">
        <v>30000000</v>
      </c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  <c r="BI58" s="214"/>
      <c r="BJ58" s="214"/>
      <c r="BK58" s="231"/>
    </row>
    <row r="59" spans="1:63" s="562" customFormat="1" ht="25.5">
      <c r="C59" s="649" t="s">
        <v>649</v>
      </c>
      <c r="D59" s="5" t="s">
        <v>73</v>
      </c>
      <c r="E59" s="645"/>
      <c r="F59" s="658"/>
      <c r="G59" s="659"/>
      <c r="H59" s="660"/>
      <c r="I59" s="649" t="s">
        <v>649</v>
      </c>
      <c r="J59" s="5" t="s">
        <v>73</v>
      </c>
      <c r="K59" s="645"/>
      <c r="L59" s="658"/>
      <c r="M59" s="659"/>
      <c r="N59" s="660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  <c r="BI59" s="214"/>
      <c r="BJ59" s="214"/>
      <c r="BK59" s="565"/>
    </row>
    <row r="60" spans="1:63" s="215" customFormat="1" ht="76.5">
      <c r="C60" s="221">
        <v>1</v>
      </c>
      <c r="D60" s="581" t="s">
        <v>42</v>
      </c>
      <c r="E60" s="578" t="s">
        <v>99</v>
      </c>
      <c r="F60" s="583" t="s">
        <v>113</v>
      </c>
      <c r="G60" s="610" t="s">
        <v>272</v>
      </c>
      <c r="H60" s="657">
        <v>350000000</v>
      </c>
      <c r="I60" s="221">
        <v>1</v>
      </c>
      <c r="J60" s="581" t="s">
        <v>42</v>
      </c>
      <c r="K60" s="578" t="s">
        <v>99</v>
      </c>
      <c r="L60" s="583" t="s">
        <v>113</v>
      </c>
      <c r="M60" s="610" t="s">
        <v>272</v>
      </c>
      <c r="N60" s="611">
        <v>380000000</v>
      </c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  <c r="BI60" s="214"/>
      <c r="BJ60" s="214"/>
      <c r="BK60" s="231"/>
    </row>
    <row r="61" spans="1:63" s="215" customFormat="1" ht="51">
      <c r="C61" s="221">
        <v>2</v>
      </c>
      <c r="D61" s="581" t="s">
        <v>41</v>
      </c>
      <c r="E61" s="578"/>
      <c r="F61" s="583" t="s">
        <v>206</v>
      </c>
      <c r="G61" s="610" t="s">
        <v>270</v>
      </c>
      <c r="H61" s="657">
        <v>299100000</v>
      </c>
      <c r="I61" s="221">
        <v>2</v>
      </c>
      <c r="J61" s="581" t="s">
        <v>41</v>
      </c>
      <c r="K61" s="578"/>
      <c r="L61" s="583" t="s">
        <v>206</v>
      </c>
      <c r="M61" s="610" t="s">
        <v>270</v>
      </c>
      <c r="N61" s="611">
        <v>30000000</v>
      </c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  <c r="BI61" s="214"/>
      <c r="BJ61" s="214"/>
      <c r="BK61" s="231"/>
    </row>
    <row r="62" spans="1:63" s="562" customFormat="1" ht="25.5">
      <c r="C62" s="648">
        <v>3</v>
      </c>
      <c r="D62" s="196" t="s">
        <v>766</v>
      </c>
      <c r="E62" s="578" t="s">
        <v>99</v>
      </c>
      <c r="F62" s="230" t="s">
        <v>767</v>
      </c>
      <c r="G62" s="247" t="s">
        <v>768</v>
      </c>
      <c r="H62" s="657">
        <v>50000000</v>
      </c>
      <c r="I62" s="648">
        <v>3</v>
      </c>
      <c r="J62" s="196" t="s">
        <v>766</v>
      </c>
      <c r="K62" s="578" t="s">
        <v>99</v>
      </c>
      <c r="L62" s="230" t="s">
        <v>767</v>
      </c>
      <c r="M62" s="247" t="s">
        <v>768</v>
      </c>
      <c r="N62" s="657">
        <v>75000000</v>
      </c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  <c r="BI62" s="214"/>
      <c r="BJ62" s="214"/>
      <c r="BK62" s="565"/>
    </row>
    <row r="63" spans="1:63" s="562" customFormat="1" ht="25.5">
      <c r="C63" s="563">
        <v>4</v>
      </c>
      <c r="D63" s="196" t="s">
        <v>720</v>
      </c>
      <c r="E63" s="578" t="s">
        <v>99</v>
      </c>
      <c r="F63" s="230" t="s">
        <v>772</v>
      </c>
      <c r="G63" s="247" t="s">
        <v>770</v>
      </c>
      <c r="H63" s="657">
        <v>50000000</v>
      </c>
      <c r="I63" s="563">
        <v>4</v>
      </c>
      <c r="J63" s="196" t="s">
        <v>720</v>
      </c>
      <c r="K63" s="578" t="s">
        <v>99</v>
      </c>
      <c r="L63" s="230" t="s">
        <v>772</v>
      </c>
      <c r="M63" s="247" t="s">
        <v>770</v>
      </c>
      <c r="N63" s="646">
        <v>75000000</v>
      </c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  <c r="BI63" s="214"/>
      <c r="BJ63" s="214"/>
      <c r="BK63" s="565"/>
    </row>
    <row r="64" spans="1:63" s="562" customFormat="1" ht="25.5">
      <c r="C64" s="648">
        <v>5</v>
      </c>
      <c r="D64" s="196" t="s">
        <v>769</v>
      </c>
      <c r="E64" s="578" t="s">
        <v>99</v>
      </c>
      <c r="F64" s="230" t="s">
        <v>773</v>
      </c>
      <c r="G64" s="247" t="s">
        <v>771</v>
      </c>
      <c r="H64" s="646">
        <v>30000000</v>
      </c>
      <c r="I64" s="648">
        <v>5</v>
      </c>
      <c r="J64" s="196" t="s">
        <v>769</v>
      </c>
      <c r="K64" s="578" t="s">
        <v>99</v>
      </c>
      <c r="L64" s="230" t="s">
        <v>773</v>
      </c>
      <c r="M64" s="247" t="s">
        <v>771</v>
      </c>
      <c r="N64" s="646">
        <v>35000000</v>
      </c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  <c r="BI64" s="214"/>
      <c r="BJ64" s="214"/>
      <c r="BK64" s="565"/>
    </row>
    <row r="65" spans="1:63">
      <c r="A65" s="562"/>
      <c r="B65" s="562"/>
      <c r="C65" s="562"/>
      <c r="D65" s="562"/>
      <c r="E65" s="649"/>
      <c r="F65" s="562"/>
      <c r="G65" s="649"/>
      <c r="H65" s="562"/>
      <c r="I65" s="562"/>
      <c r="J65" s="562"/>
      <c r="K65" s="649"/>
      <c r="L65" s="562"/>
      <c r="M65" s="649"/>
      <c r="N65" s="562"/>
      <c r="O65" s="562"/>
    </row>
    <row r="66" spans="1:63" s="215" customFormat="1" ht="37.5" customHeight="1">
      <c r="A66" s="562"/>
      <c r="B66" s="562"/>
      <c r="C66" s="563" t="s">
        <v>650</v>
      </c>
      <c r="D66" s="652" t="s">
        <v>72</v>
      </c>
      <c r="E66" s="645"/>
      <c r="F66" s="653"/>
      <c r="G66" s="645"/>
      <c r="H66" s="654"/>
      <c r="I66" s="563" t="s">
        <v>650</v>
      </c>
      <c r="J66" s="652" t="s">
        <v>72</v>
      </c>
      <c r="K66" s="645"/>
      <c r="L66" s="653"/>
      <c r="M66" s="645"/>
      <c r="N66" s="654"/>
      <c r="O66" s="562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  <c r="BI66" s="214"/>
      <c r="BJ66" s="214"/>
      <c r="BK66" s="231"/>
    </row>
    <row r="67" spans="1:63" s="215" customFormat="1" ht="49.5">
      <c r="C67" s="221">
        <v>1</v>
      </c>
      <c r="D67" s="384" t="s">
        <v>719</v>
      </c>
      <c r="E67" s="578" t="s">
        <v>99</v>
      </c>
      <c r="F67" s="383" t="s">
        <v>783</v>
      </c>
      <c r="G67" s="11" t="s">
        <v>782</v>
      </c>
      <c r="H67" s="580">
        <v>50000000</v>
      </c>
      <c r="I67" s="221">
        <v>1</v>
      </c>
      <c r="J67" s="384" t="s">
        <v>719</v>
      </c>
      <c r="K67" s="578" t="s">
        <v>99</v>
      </c>
      <c r="L67" s="383" t="s">
        <v>783</v>
      </c>
      <c r="M67" s="11" t="s">
        <v>782</v>
      </c>
      <c r="N67" s="580">
        <v>75000000</v>
      </c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  <c r="BI67" s="214"/>
      <c r="BJ67" s="214"/>
      <c r="BK67" s="231"/>
    </row>
    <row r="68" spans="1:63" s="215" customFormat="1" ht="90" customHeight="1">
      <c r="C68" s="221">
        <v>2</v>
      </c>
      <c r="D68" s="581" t="s">
        <v>44</v>
      </c>
      <c r="E68" s="631"/>
      <c r="F68" s="583" t="s">
        <v>205</v>
      </c>
      <c r="G68" s="651" t="s">
        <v>280</v>
      </c>
      <c r="H68" s="661">
        <v>125000000</v>
      </c>
      <c r="I68" s="221">
        <v>2</v>
      </c>
      <c r="J68" s="581" t="s">
        <v>44</v>
      </c>
      <c r="K68" s="631"/>
      <c r="L68" s="583" t="s">
        <v>205</v>
      </c>
      <c r="M68" s="651" t="s">
        <v>280</v>
      </c>
      <c r="N68" s="580">
        <v>130000000</v>
      </c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  <c r="BI68" s="214"/>
      <c r="BJ68" s="214"/>
      <c r="BK68" s="231"/>
    </row>
    <row r="69" spans="1:63" s="215" customFormat="1" ht="25.5">
      <c r="C69" s="221" t="s">
        <v>651</v>
      </c>
      <c r="D69" s="200" t="s">
        <v>68</v>
      </c>
      <c r="E69" s="218"/>
      <c r="F69" s="219"/>
      <c r="G69" s="218"/>
      <c r="H69" s="248"/>
      <c r="I69" s="221" t="s">
        <v>651</v>
      </c>
      <c r="J69" s="200" t="s">
        <v>68</v>
      </c>
      <c r="K69" s="218"/>
      <c r="L69" s="219"/>
      <c r="M69" s="218"/>
      <c r="N69" s="248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  <c r="BI69" s="214"/>
      <c r="BJ69" s="214"/>
      <c r="BK69" s="231"/>
    </row>
    <row r="70" spans="1:63" s="215" customFormat="1" ht="38.25">
      <c r="C70" s="217">
        <v>1</v>
      </c>
      <c r="D70" s="583" t="s">
        <v>46</v>
      </c>
      <c r="E70" s="578" t="s">
        <v>99</v>
      </c>
      <c r="F70" s="581" t="s">
        <v>282</v>
      </c>
      <c r="G70" s="610" t="s">
        <v>283</v>
      </c>
      <c r="H70" s="662">
        <v>3400000</v>
      </c>
      <c r="I70" s="217">
        <v>1</v>
      </c>
      <c r="J70" s="583" t="s">
        <v>46</v>
      </c>
      <c r="K70" s="578" t="s">
        <v>99</v>
      </c>
      <c r="L70" s="581" t="s">
        <v>282</v>
      </c>
      <c r="M70" s="610" t="s">
        <v>283</v>
      </c>
      <c r="N70" s="662">
        <v>4000000</v>
      </c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  <c r="BI70" s="214"/>
      <c r="BJ70" s="214"/>
      <c r="BK70" s="231"/>
    </row>
    <row r="71" spans="1:63" s="215" customFormat="1" ht="51">
      <c r="C71" s="221">
        <v>2</v>
      </c>
      <c r="D71" s="583" t="s">
        <v>47</v>
      </c>
      <c r="E71" s="578" t="s">
        <v>99</v>
      </c>
      <c r="F71" s="581" t="s">
        <v>686</v>
      </c>
      <c r="G71" s="610" t="s">
        <v>285</v>
      </c>
      <c r="H71" s="662">
        <v>200000000</v>
      </c>
      <c r="I71" s="221">
        <v>2</v>
      </c>
      <c r="J71" s="583" t="s">
        <v>47</v>
      </c>
      <c r="K71" s="578" t="s">
        <v>99</v>
      </c>
      <c r="L71" s="581" t="s">
        <v>686</v>
      </c>
      <c r="M71" s="610" t="s">
        <v>285</v>
      </c>
      <c r="N71" s="662">
        <v>250000000</v>
      </c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  <c r="BI71" s="214"/>
      <c r="BJ71" s="214"/>
      <c r="BK71" s="231"/>
    </row>
    <row r="72" spans="1:63" s="562" customFormat="1" ht="38.25">
      <c r="C72" s="563">
        <v>3</v>
      </c>
      <c r="D72" s="386" t="s">
        <v>728</v>
      </c>
      <c r="E72" s="247" t="s">
        <v>99</v>
      </c>
      <c r="F72" s="668" t="s">
        <v>817</v>
      </c>
      <c r="G72" s="666" t="s">
        <v>471</v>
      </c>
      <c r="H72" s="667">
        <v>35000000</v>
      </c>
      <c r="I72" s="563">
        <v>3</v>
      </c>
      <c r="J72" s="386" t="s">
        <v>728</v>
      </c>
      <c r="K72" s="247" t="s">
        <v>99</v>
      </c>
      <c r="L72" s="668" t="s">
        <v>817</v>
      </c>
      <c r="M72" s="666" t="s">
        <v>471</v>
      </c>
      <c r="N72" s="667">
        <v>36000000</v>
      </c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  <c r="BI72" s="214"/>
      <c r="BJ72" s="214"/>
      <c r="BK72" s="565"/>
    </row>
    <row r="73" spans="1:63" s="215" customFormat="1" ht="38.25">
      <c r="C73" s="221">
        <v>4</v>
      </c>
      <c r="D73" s="583" t="s">
        <v>155</v>
      </c>
      <c r="E73" s="578" t="s">
        <v>99</v>
      </c>
      <c r="F73" s="663" t="s">
        <v>305</v>
      </c>
      <c r="G73" s="247" t="s">
        <v>830</v>
      </c>
      <c r="H73" s="664">
        <v>20000000</v>
      </c>
      <c r="I73" s="221">
        <v>4</v>
      </c>
      <c r="J73" s="583" t="s">
        <v>155</v>
      </c>
      <c r="K73" s="578" t="s">
        <v>99</v>
      </c>
      <c r="L73" s="663" t="s">
        <v>305</v>
      </c>
      <c r="M73" s="610" t="s">
        <v>306</v>
      </c>
      <c r="N73" s="664">
        <v>20000000</v>
      </c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  <c r="BI73" s="214"/>
      <c r="BJ73" s="214"/>
      <c r="BK73" s="231"/>
    </row>
    <row r="74" spans="1:63" s="215" customFormat="1" ht="25.5">
      <c r="C74" s="221">
        <v>5</v>
      </c>
      <c r="D74" s="583" t="s">
        <v>152</v>
      </c>
      <c r="E74" s="578" t="s">
        <v>99</v>
      </c>
      <c r="F74" s="581" t="s">
        <v>286</v>
      </c>
      <c r="G74" s="666" t="s">
        <v>829</v>
      </c>
      <c r="H74" s="662">
        <v>40000000</v>
      </c>
      <c r="I74" s="221">
        <v>5</v>
      </c>
      <c r="J74" s="583" t="s">
        <v>152</v>
      </c>
      <c r="K74" s="578" t="s">
        <v>99</v>
      </c>
      <c r="L74" s="581" t="s">
        <v>286</v>
      </c>
      <c r="M74" s="610" t="s">
        <v>287</v>
      </c>
      <c r="N74" s="662">
        <v>70000000</v>
      </c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  <c r="BI74" s="214"/>
      <c r="BJ74" s="214"/>
      <c r="BK74" s="231"/>
    </row>
    <row r="75" spans="1:63" s="215" customFormat="1" ht="51">
      <c r="C75" s="221">
        <v>6</v>
      </c>
      <c r="D75" s="583" t="s">
        <v>48</v>
      </c>
      <c r="E75" s="578" t="s">
        <v>99</v>
      </c>
      <c r="F75" s="663" t="s">
        <v>288</v>
      </c>
      <c r="G75" s="666" t="s">
        <v>831</v>
      </c>
      <c r="H75" s="662">
        <v>15000000</v>
      </c>
      <c r="I75" s="221">
        <v>6</v>
      </c>
      <c r="J75" s="583" t="s">
        <v>48</v>
      </c>
      <c r="K75" s="578" t="s">
        <v>99</v>
      </c>
      <c r="L75" s="663" t="s">
        <v>288</v>
      </c>
      <c r="M75" s="610" t="s">
        <v>289</v>
      </c>
      <c r="N75" s="662">
        <v>30000000</v>
      </c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  <c r="BI75" s="214"/>
      <c r="BJ75" s="214"/>
      <c r="BK75" s="231"/>
    </row>
    <row r="76" spans="1:63" s="215" customFormat="1" ht="25.5">
      <c r="C76" s="221">
        <v>7</v>
      </c>
      <c r="D76" s="583" t="s">
        <v>49</v>
      </c>
      <c r="E76" s="578" t="s">
        <v>99</v>
      </c>
      <c r="F76" s="663" t="s">
        <v>291</v>
      </c>
      <c r="G76" s="666" t="s">
        <v>832</v>
      </c>
      <c r="H76" s="662">
        <v>65000000</v>
      </c>
      <c r="I76" s="221">
        <v>7</v>
      </c>
      <c r="J76" s="583" t="s">
        <v>49</v>
      </c>
      <c r="K76" s="578" t="s">
        <v>99</v>
      </c>
      <c r="L76" s="663" t="s">
        <v>291</v>
      </c>
      <c r="M76" s="610" t="s">
        <v>292</v>
      </c>
      <c r="N76" s="662">
        <v>70000000</v>
      </c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  <c r="BI76" s="214"/>
      <c r="BJ76" s="214"/>
      <c r="BK76" s="231"/>
    </row>
    <row r="77" spans="1:63" s="215" customFormat="1" ht="25.5">
      <c r="C77" s="216">
        <v>8</v>
      </c>
      <c r="D77" s="583" t="s">
        <v>50</v>
      </c>
      <c r="E77" s="578" t="s">
        <v>99</v>
      </c>
      <c r="F77" s="663" t="s">
        <v>293</v>
      </c>
      <c r="G77" s="666" t="s">
        <v>829</v>
      </c>
      <c r="H77" s="662">
        <v>25000000</v>
      </c>
      <c r="I77" s="216">
        <v>8</v>
      </c>
      <c r="J77" s="583" t="s">
        <v>50</v>
      </c>
      <c r="K77" s="578" t="s">
        <v>99</v>
      </c>
      <c r="L77" s="663" t="s">
        <v>293</v>
      </c>
      <c r="M77" s="610" t="s">
        <v>294</v>
      </c>
      <c r="N77" s="662">
        <v>27000000</v>
      </c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  <c r="BI77" s="214"/>
      <c r="BJ77" s="214"/>
      <c r="BK77" s="231"/>
    </row>
    <row r="78" spans="1:63" s="215" customFormat="1" ht="51">
      <c r="C78" s="221">
        <v>9</v>
      </c>
      <c r="D78" s="583" t="s">
        <v>51</v>
      </c>
      <c r="E78" s="578" t="s">
        <v>99</v>
      </c>
      <c r="F78" s="663" t="s">
        <v>295</v>
      </c>
      <c r="G78" s="666" t="s">
        <v>833</v>
      </c>
      <c r="H78" s="662">
        <v>10000000</v>
      </c>
      <c r="I78" s="221">
        <v>9</v>
      </c>
      <c r="J78" s="583" t="s">
        <v>51</v>
      </c>
      <c r="K78" s="578" t="s">
        <v>99</v>
      </c>
      <c r="L78" s="663" t="s">
        <v>295</v>
      </c>
      <c r="M78" s="610" t="s">
        <v>296</v>
      </c>
      <c r="N78" s="662">
        <v>12000000</v>
      </c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  <c r="BI78" s="214"/>
      <c r="BJ78" s="214"/>
      <c r="BK78" s="231"/>
    </row>
    <row r="79" spans="1:63" s="215" customFormat="1" ht="63.75">
      <c r="C79" s="221">
        <v>10</v>
      </c>
      <c r="D79" s="583" t="s">
        <v>53</v>
      </c>
      <c r="E79" s="578" t="s">
        <v>99</v>
      </c>
      <c r="F79" s="663" t="s">
        <v>298</v>
      </c>
      <c r="G79" s="666" t="s">
        <v>834</v>
      </c>
      <c r="H79" s="662">
        <v>20000000</v>
      </c>
      <c r="I79" s="221">
        <v>10</v>
      </c>
      <c r="J79" s="583" t="s">
        <v>53</v>
      </c>
      <c r="K79" s="578" t="s">
        <v>99</v>
      </c>
      <c r="L79" s="663" t="s">
        <v>298</v>
      </c>
      <c r="M79" s="610" t="s">
        <v>299</v>
      </c>
      <c r="N79" s="662">
        <v>22000000</v>
      </c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  <c r="BI79" s="214"/>
      <c r="BJ79" s="214"/>
      <c r="BK79" s="231"/>
    </row>
    <row r="80" spans="1:63" s="215" customFormat="1" ht="25.5">
      <c r="C80" s="221">
        <v>11</v>
      </c>
      <c r="D80" s="583" t="s">
        <v>93</v>
      </c>
      <c r="E80" s="578" t="s">
        <v>99</v>
      </c>
      <c r="F80" s="663" t="s">
        <v>303</v>
      </c>
      <c r="G80" s="247" t="s">
        <v>835</v>
      </c>
      <c r="H80" s="662">
        <v>2800000</v>
      </c>
      <c r="I80" s="221">
        <v>11</v>
      </c>
      <c r="J80" s="583" t="s">
        <v>93</v>
      </c>
      <c r="K80" s="578" t="s">
        <v>99</v>
      </c>
      <c r="L80" s="663" t="s">
        <v>303</v>
      </c>
      <c r="M80" s="610" t="s">
        <v>304</v>
      </c>
      <c r="N80" s="662">
        <v>3500000</v>
      </c>
      <c r="P80" s="214"/>
      <c r="Q80" s="214"/>
      <c r="R80" s="214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  <c r="BI80" s="214"/>
      <c r="BJ80" s="214"/>
      <c r="BK80" s="231"/>
    </row>
    <row r="81" spans="1:15" ht="25.5">
      <c r="A81" s="215"/>
      <c r="B81" s="215"/>
      <c r="C81" s="218">
        <v>12</v>
      </c>
      <c r="D81" s="583" t="s">
        <v>54</v>
      </c>
      <c r="E81" s="578" t="s">
        <v>99</v>
      </c>
      <c r="F81" s="663" t="s">
        <v>301</v>
      </c>
      <c r="G81" s="666" t="s">
        <v>829</v>
      </c>
      <c r="H81" s="662">
        <v>50000000</v>
      </c>
      <c r="I81" s="218">
        <v>12</v>
      </c>
      <c r="J81" s="583" t="s">
        <v>54</v>
      </c>
      <c r="K81" s="578" t="s">
        <v>99</v>
      </c>
      <c r="L81" s="663" t="s">
        <v>301</v>
      </c>
      <c r="M81" s="610" t="s">
        <v>302</v>
      </c>
      <c r="N81" s="662">
        <v>55000000</v>
      </c>
      <c r="O81" s="215"/>
    </row>
    <row r="82" spans="1:15" ht="51">
      <c r="A82" s="215"/>
      <c r="B82" s="215"/>
      <c r="C82" s="218">
        <v>13</v>
      </c>
      <c r="D82" s="583" t="s">
        <v>56</v>
      </c>
      <c r="E82" s="578" t="s">
        <v>99</v>
      </c>
      <c r="F82" s="663" t="s">
        <v>677</v>
      </c>
      <c r="G82" s="666" t="s">
        <v>829</v>
      </c>
      <c r="H82" s="662">
        <v>350000000</v>
      </c>
      <c r="I82" s="218">
        <v>13</v>
      </c>
      <c r="J82" s="583" t="s">
        <v>56</v>
      </c>
      <c r="K82" s="578" t="s">
        <v>99</v>
      </c>
      <c r="L82" s="663" t="s">
        <v>677</v>
      </c>
      <c r="M82" s="610" t="s">
        <v>311</v>
      </c>
      <c r="N82" s="662">
        <v>375000000</v>
      </c>
      <c r="O82" s="215"/>
    </row>
    <row r="83" spans="1:15" ht="89.25">
      <c r="A83" s="215"/>
      <c r="B83" s="215"/>
      <c r="C83" s="218"/>
      <c r="D83" s="583"/>
      <c r="E83" s="578" t="s">
        <v>99</v>
      </c>
      <c r="F83" s="583" t="s">
        <v>146</v>
      </c>
      <c r="G83" s="666"/>
      <c r="H83" s="665"/>
      <c r="I83" s="218"/>
      <c r="J83" s="583"/>
      <c r="K83" s="578" t="s">
        <v>99</v>
      </c>
      <c r="L83" s="583" t="s">
        <v>146</v>
      </c>
      <c r="M83" s="594"/>
      <c r="N83" s="665"/>
      <c r="O83" s="215"/>
    </row>
    <row r="84" spans="1:15" ht="25.5">
      <c r="A84" s="215"/>
      <c r="B84" s="215"/>
      <c r="C84" s="218">
        <v>14</v>
      </c>
      <c r="D84" s="583" t="s">
        <v>153</v>
      </c>
      <c r="E84" s="578" t="s">
        <v>99</v>
      </c>
      <c r="F84" s="663" t="s">
        <v>312</v>
      </c>
      <c r="G84" s="666" t="s">
        <v>909</v>
      </c>
      <c r="H84" s="662">
        <v>55000000</v>
      </c>
      <c r="I84" s="218">
        <v>14</v>
      </c>
      <c r="J84" s="583" t="s">
        <v>153</v>
      </c>
      <c r="K84" s="578" t="s">
        <v>99</v>
      </c>
      <c r="L84" s="663" t="s">
        <v>312</v>
      </c>
      <c r="M84" s="610" t="s">
        <v>313</v>
      </c>
      <c r="N84" s="662">
        <v>80000000</v>
      </c>
      <c r="O84" s="215"/>
    </row>
    <row r="85" spans="1:15" ht="25.5">
      <c r="A85" s="215"/>
      <c r="B85" s="215"/>
      <c r="C85" s="218" t="s">
        <v>652</v>
      </c>
      <c r="D85" s="200" t="s">
        <v>69</v>
      </c>
      <c r="E85" s="218"/>
      <c r="F85" s="215"/>
      <c r="G85" s="218"/>
      <c r="H85" s="199"/>
      <c r="I85" s="218" t="s">
        <v>652</v>
      </c>
      <c r="J85" s="200" t="s">
        <v>69</v>
      </c>
      <c r="K85" s="218"/>
      <c r="L85" s="215"/>
      <c r="M85" s="218"/>
      <c r="N85" s="199"/>
      <c r="O85" s="215"/>
    </row>
    <row r="86" spans="1:15" ht="38.25">
      <c r="A86" s="215"/>
      <c r="B86" s="215"/>
      <c r="C86" s="215">
        <v>1</v>
      </c>
      <c r="D86" s="386" t="s">
        <v>505</v>
      </c>
      <c r="E86" s="221" t="s">
        <v>99</v>
      </c>
      <c r="F86" s="669" t="s">
        <v>837</v>
      </c>
      <c r="G86" s="666" t="s">
        <v>845</v>
      </c>
      <c r="H86" s="657">
        <v>52000000</v>
      </c>
      <c r="I86" s="215">
        <v>1</v>
      </c>
      <c r="J86" s="386" t="s">
        <v>505</v>
      </c>
      <c r="K86" s="221" t="s">
        <v>99</v>
      </c>
      <c r="L86" s="669" t="s">
        <v>837</v>
      </c>
      <c r="M86" s="666" t="s">
        <v>845</v>
      </c>
      <c r="N86" s="657">
        <v>60000000</v>
      </c>
      <c r="O86" s="215"/>
    </row>
    <row r="87" spans="1:15" ht="38.25">
      <c r="A87" s="215"/>
      <c r="B87" s="215"/>
      <c r="C87" s="215">
        <v>2</v>
      </c>
      <c r="D87" s="386" t="s">
        <v>81</v>
      </c>
      <c r="E87" s="221" t="s">
        <v>99</v>
      </c>
      <c r="F87" s="230" t="s">
        <v>838</v>
      </c>
      <c r="G87" s="666" t="s">
        <v>846</v>
      </c>
      <c r="H87" s="674">
        <v>100000000</v>
      </c>
      <c r="I87" s="215">
        <v>2</v>
      </c>
      <c r="J87" s="386" t="s">
        <v>81</v>
      </c>
      <c r="K87" s="221" t="s">
        <v>99</v>
      </c>
      <c r="L87" s="230" t="s">
        <v>838</v>
      </c>
      <c r="M87" s="666" t="s">
        <v>846</v>
      </c>
      <c r="N87" s="674">
        <v>125000000</v>
      </c>
      <c r="O87" s="215"/>
    </row>
    <row r="88" spans="1:15" ht="51">
      <c r="A88" s="215"/>
      <c r="B88" s="215"/>
      <c r="C88" s="215">
        <v>3</v>
      </c>
      <c r="D88" s="386" t="s">
        <v>192</v>
      </c>
      <c r="E88" s="221" t="s">
        <v>99</v>
      </c>
      <c r="F88" s="668" t="s">
        <v>839</v>
      </c>
      <c r="G88" s="666" t="s">
        <v>845</v>
      </c>
      <c r="H88" s="675">
        <v>45000000</v>
      </c>
      <c r="I88" s="215">
        <v>3</v>
      </c>
      <c r="J88" s="386" t="s">
        <v>192</v>
      </c>
      <c r="K88" s="221" t="s">
        <v>99</v>
      </c>
      <c r="L88" s="668" t="s">
        <v>839</v>
      </c>
      <c r="M88" s="666" t="s">
        <v>845</v>
      </c>
      <c r="N88" s="675">
        <v>175000000</v>
      </c>
      <c r="O88" s="215"/>
    </row>
    <row r="89" spans="1:15" ht="51">
      <c r="A89" s="215"/>
      <c r="B89" s="215"/>
      <c r="C89" s="215">
        <v>4</v>
      </c>
      <c r="D89" s="386" t="s">
        <v>836</v>
      </c>
      <c r="E89" s="221" t="s">
        <v>99</v>
      </c>
      <c r="F89" s="668" t="s">
        <v>839</v>
      </c>
      <c r="G89" s="247" t="s">
        <v>847</v>
      </c>
      <c r="H89" s="676">
        <v>145000000</v>
      </c>
      <c r="I89" s="215">
        <v>4</v>
      </c>
      <c r="J89" s="386" t="s">
        <v>836</v>
      </c>
      <c r="K89" s="221" t="s">
        <v>99</v>
      </c>
      <c r="L89" s="668" t="s">
        <v>839</v>
      </c>
      <c r="M89" s="247" t="s">
        <v>847</v>
      </c>
      <c r="N89" s="676">
        <v>300000000</v>
      </c>
      <c r="O89" s="215"/>
    </row>
    <row r="90" spans="1:15">
      <c r="A90" s="215"/>
      <c r="B90" s="215"/>
      <c r="C90" s="218" t="s">
        <v>653</v>
      </c>
      <c r="D90" s="670" t="s">
        <v>60</v>
      </c>
      <c r="E90" s="221"/>
      <c r="F90" s="229"/>
      <c r="G90" s="218"/>
      <c r="H90" s="199"/>
      <c r="I90" s="218" t="s">
        <v>653</v>
      </c>
      <c r="J90" s="670" t="s">
        <v>60</v>
      </c>
      <c r="K90" s="221"/>
      <c r="L90" s="229"/>
      <c r="M90" s="218"/>
      <c r="N90" s="199"/>
      <c r="O90" s="215"/>
    </row>
    <row r="91" spans="1:15" ht="38.25">
      <c r="A91" s="215"/>
      <c r="B91" s="215"/>
      <c r="C91" s="218"/>
      <c r="D91" s="671" t="s">
        <v>61</v>
      </c>
      <c r="E91" s="221" t="s">
        <v>99</v>
      </c>
      <c r="F91" s="668" t="s">
        <v>840</v>
      </c>
      <c r="G91" s="666" t="s">
        <v>848</v>
      </c>
      <c r="H91" s="676">
        <v>35000000</v>
      </c>
      <c r="I91" s="218"/>
      <c r="J91" s="671" t="s">
        <v>61</v>
      </c>
      <c r="K91" s="221" t="s">
        <v>99</v>
      </c>
      <c r="L91" s="668" t="s">
        <v>840</v>
      </c>
      <c r="M91" s="666" t="s">
        <v>848</v>
      </c>
      <c r="N91" s="676">
        <v>36000000</v>
      </c>
      <c r="O91" s="215"/>
    </row>
    <row r="92" spans="1:15" ht="38.25">
      <c r="A92" s="215"/>
      <c r="B92" s="215"/>
      <c r="C92" s="218"/>
      <c r="D92" s="671" t="s">
        <v>687</v>
      </c>
      <c r="E92" s="221" t="s">
        <v>99</v>
      </c>
      <c r="F92" s="668" t="s">
        <v>841</v>
      </c>
      <c r="G92" s="247" t="s">
        <v>848</v>
      </c>
      <c r="H92" s="676">
        <v>30000000</v>
      </c>
      <c r="I92" s="218"/>
      <c r="J92" s="671" t="s">
        <v>687</v>
      </c>
      <c r="K92" s="221" t="s">
        <v>99</v>
      </c>
      <c r="L92" s="668" t="s">
        <v>841</v>
      </c>
      <c r="M92" s="247" t="s">
        <v>848</v>
      </c>
      <c r="N92" s="676">
        <v>30000000</v>
      </c>
      <c r="O92" s="215"/>
    </row>
    <row r="93" spans="1:15" ht="38.25">
      <c r="A93" s="215"/>
      <c r="B93" s="215"/>
      <c r="C93" s="218" t="s">
        <v>654</v>
      </c>
      <c r="D93" s="672" t="s">
        <v>62</v>
      </c>
      <c r="E93" s="221"/>
      <c r="F93" s="229"/>
      <c r="G93" s="218"/>
      <c r="H93" s="199"/>
      <c r="I93" s="218" t="s">
        <v>654</v>
      </c>
      <c r="J93" s="672" t="s">
        <v>62</v>
      </c>
      <c r="K93" s="221"/>
      <c r="L93" s="229"/>
      <c r="M93" s="218"/>
      <c r="N93" s="199"/>
      <c r="O93" s="215"/>
    </row>
    <row r="94" spans="1:15" ht="25.5">
      <c r="A94" s="215"/>
      <c r="B94" s="215"/>
      <c r="C94" s="215"/>
      <c r="D94" s="673" t="s">
        <v>674</v>
      </c>
      <c r="E94" s="221" t="s">
        <v>99</v>
      </c>
      <c r="F94" s="671" t="s">
        <v>688</v>
      </c>
      <c r="G94" s="678" t="s">
        <v>689</v>
      </c>
      <c r="H94" s="676">
        <v>35000000</v>
      </c>
      <c r="I94" s="215"/>
      <c r="J94" s="673" t="s">
        <v>674</v>
      </c>
      <c r="K94" s="221" t="s">
        <v>99</v>
      </c>
      <c r="L94" s="671" t="s">
        <v>688</v>
      </c>
      <c r="M94" s="678" t="s">
        <v>689</v>
      </c>
      <c r="N94" s="676">
        <v>36000000</v>
      </c>
      <c r="O94" s="215"/>
    </row>
    <row r="95" spans="1:15" ht="25.5">
      <c r="A95" s="215"/>
      <c r="B95" s="215"/>
      <c r="C95" s="215"/>
      <c r="D95" s="671" t="s">
        <v>63</v>
      </c>
      <c r="E95" s="221" t="s">
        <v>99</v>
      </c>
      <c r="F95" s="677" t="s">
        <v>326</v>
      </c>
      <c r="G95" s="679" t="s">
        <v>524</v>
      </c>
      <c r="H95" s="676">
        <v>50000000</v>
      </c>
      <c r="I95" s="215"/>
      <c r="J95" s="671" t="s">
        <v>63</v>
      </c>
      <c r="K95" s="221" t="s">
        <v>99</v>
      </c>
      <c r="L95" s="677" t="s">
        <v>326</v>
      </c>
      <c r="M95" s="679" t="s">
        <v>524</v>
      </c>
      <c r="N95" s="676">
        <v>50000000</v>
      </c>
      <c r="O95" s="237"/>
    </row>
    <row r="96" spans="1:15" ht="25.5">
      <c r="A96" s="215"/>
      <c r="B96" s="215"/>
      <c r="C96" s="215"/>
      <c r="D96" s="673" t="s">
        <v>675</v>
      </c>
      <c r="E96" s="221" t="s">
        <v>99</v>
      </c>
      <c r="F96" s="671" t="s">
        <v>676</v>
      </c>
      <c r="G96" s="678" t="s">
        <v>327</v>
      </c>
      <c r="H96" s="676">
        <v>12000000</v>
      </c>
      <c r="I96" s="215"/>
      <c r="J96" s="673" t="s">
        <v>675</v>
      </c>
      <c r="K96" s="221" t="s">
        <v>99</v>
      </c>
      <c r="L96" s="671" t="s">
        <v>676</v>
      </c>
      <c r="M96" s="678" t="s">
        <v>327</v>
      </c>
      <c r="N96" s="676">
        <v>13000000</v>
      </c>
      <c r="O96" s="237"/>
    </row>
    <row r="97" spans="1:15" ht="25.5">
      <c r="A97" s="215"/>
      <c r="B97" s="215"/>
      <c r="C97" s="215"/>
      <c r="D97" s="673" t="s">
        <v>681</v>
      </c>
      <c r="E97" s="221" t="s">
        <v>99</v>
      </c>
      <c r="F97" s="671" t="s">
        <v>682</v>
      </c>
      <c r="G97" s="678" t="s">
        <v>327</v>
      </c>
      <c r="H97" s="676">
        <v>25000000</v>
      </c>
      <c r="I97" s="215"/>
      <c r="J97" s="673" t="s">
        <v>681</v>
      </c>
      <c r="K97" s="221" t="s">
        <v>99</v>
      </c>
      <c r="L97" s="671" t="s">
        <v>682</v>
      </c>
      <c r="M97" s="678" t="s">
        <v>327</v>
      </c>
      <c r="N97" s="676">
        <v>26000000</v>
      </c>
      <c r="O97" s="237"/>
    </row>
    <row r="98" spans="1:15" ht="25.5">
      <c r="A98" s="215"/>
      <c r="B98" s="215"/>
      <c r="C98" s="215"/>
      <c r="D98" s="671" t="s">
        <v>64</v>
      </c>
      <c r="E98" s="221" t="s">
        <v>99</v>
      </c>
      <c r="F98" s="677" t="s">
        <v>329</v>
      </c>
      <c r="G98" s="679" t="s">
        <v>524</v>
      </c>
      <c r="H98" s="676">
        <v>40000000</v>
      </c>
      <c r="I98" s="215"/>
      <c r="J98" s="671" t="s">
        <v>64</v>
      </c>
      <c r="K98" s="221" t="s">
        <v>99</v>
      </c>
      <c r="L98" s="677" t="s">
        <v>329</v>
      </c>
      <c r="M98" s="679" t="s">
        <v>524</v>
      </c>
      <c r="N98" s="676">
        <v>42000000</v>
      </c>
      <c r="O98" s="237"/>
    </row>
    <row r="99" spans="1:15" ht="25.5">
      <c r="A99" s="215"/>
      <c r="B99" s="215"/>
      <c r="C99" s="215"/>
      <c r="D99" s="671" t="s">
        <v>55</v>
      </c>
      <c r="E99" s="221" t="s">
        <v>99</v>
      </c>
      <c r="F99" s="671" t="s">
        <v>156</v>
      </c>
      <c r="G99" s="680" t="s">
        <v>308</v>
      </c>
      <c r="H99" s="676">
        <v>15000000</v>
      </c>
      <c r="I99" s="215"/>
      <c r="J99" s="671" t="s">
        <v>55</v>
      </c>
      <c r="K99" s="221" t="s">
        <v>99</v>
      </c>
      <c r="L99" s="671" t="s">
        <v>156</v>
      </c>
      <c r="M99" s="680" t="s">
        <v>308</v>
      </c>
      <c r="N99" s="676">
        <v>15500000</v>
      </c>
      <c r="O99" s="237"/>
    </row>
    <row r="100" spans="1:15">
      <c r="A100" s="214"/>
      <c r="B100" s="214"/>
      <c r="C100" s="214"/>
      <c r="D100" s="327"/>
      <c r="E100" s="208"/>
      <c r="F100" s="328"/>
      <c r="G100" s="329"/>
      <c r="H100" s="330"/>
      <c r="I100" s="331"/>
      <c r="J100" s="331"/>
      <c r="K100" s="331"/>
      <c r="L100" s="331"/>
      <c r="M100" s="331"/>
      <c r="N100" s="331"/>
      <c r="O100" s="214"/>
    </row>
    <row r="101" spans="1:15">
      <c r="A101" s="214"/>
      <c r="B101" s="214"/>
      <c r="C101" s="214"/>
      <c r="D101" s="327"/>
      <c r="E101" s="208"/>
      <c r="F101" s="328"/>
      <c r="G101" s="329"/>
      <c r="H101" s="330"/>
      <c r="I101" s="214"/>
      <c r="J101" s="214"/>
      <c r="K101" s="214"/>
      <c r="L101" s="214"/>
      <c r="M101" s="214"/>
      <c r="N101" s="214"/>
      <c r="O101" s="214"/>
    </row>
    <row r="102" spans="1:15">
      <c r="L102" s="249"/>
      <c r="M102" s="27" t="s">
        <v>913</v>
      </c>
      <c r="N102" s="249"/>
      <c r="O102" s="249"/>
    </row>
    <row r="103" spans="1:15">
      <c r="L103" s="249"/>
      <c r="M103" s="31" t="s">
        <v>148</v>
      </c>
      <c r="N103" s="249"/>
      <c r="O103" s="249"/>
    </row>
    <row r="104" spans="1:15">
      <c r="L104" s="249"/>
      <c r="M104" s="32" t="s">
        <v>99</v>
      </c>
      <c r="N104" s="249"/>
      <c r="O104" s="249"/>
    </row>
    <row r="105" spans="1:15">
      <c r="L105" s="249"/>
      <c r="M105" s="31"/>
      <c r="N105" s="249"/>
      <c r="O105" s="249"/>
    </row>
    <row r="106" spans="1:15">
      <c r="L106" s="249"/>
      <c r="M106" s="31"/>
      <c r="N106" s="249"/>
      <c r="O106" s="249"/>
    </row>
    <row r="107" spans="1:15">
      <c r="L107" s="249"/>
      <c r="M107" s="33" t="s">
        <v>740</v>
      </c>
      <c r="N107" s="249"/>
      <c r="O107" s="249"/>
    </row>
    <row r="108" spans="1:15">
      <c r="L108" s="249"/>
      <c r="M108" s="31" t="s">
        <v>910</v>
      </c>
      <c r="N108" s="249"/>
      <c r="O108" s="249"/>
    </row>
  </sheetData>
  <mergeCells count="12">
    <mergeCell ref="C9:D9"/>
    <mergeCell ref="I9:J9"/>
    <mergeCell ref="A1:O1"/>
    <mergeCell ref="A2:O2"/>
    <mergeCell ref="A3:O3"/>
    <mergeCell ref="A7:A8"/>
    <mergeCell ref="B7:B8"/>
    <mergeCell ref="C7:H7"/>
    <mergeCell ref="I7:N7"/>
    <mergeCell ref="O7:O8"/>
    <mergeCell ref="C8:D8"/>
    <mergeCell ref="I8:J8"/>
  </mergeCells>
  <pageMargins left="0.70866141732283505" right="0.70866141732283505" top="0.74803149606299202" bottom="0.74803149606299202" header="0.31496062992126" footer="0.31496062992126"/>
  <pageSetup paperSize="5" scale="70" orientation="landscape" horizontalDpi="4294967293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zoomScale="90" zoomScaleNormal="90" workbookViewId="0">
      <selection activeCell="J20" sqref="J20"/>
    </sheetView>
  </sheetViews>
  <sheetFormatPr defaultRowHeight="15"/>
  <cols>
    <col min="1" max="4" width="3.7109375" customWidth="1"/>
    <col min="5" max="5" width="38.7109375" customWidth="1"/>
    <col min="6" max="6" width="35.140625" customWidth="1"/>
    <col min="7" max="7" width="12.85546875" bestFit="1" customWidth="1"/>
    <col min="8" max="8" width="16" style="93" bestFit="1" customWidth="1"/>
    <col min="9" max="9" width="15.5703125" customWidth="1"/>
    <col min="10" max="10" width="13" customWidth="1"/>
    <col min="11" max="11" width="9.85546875" customWidth="1"/>
    <col min="12" max="12" width="13.7109375" style="93" customWidth="1"/>
    <col min="13" max="13" width="15.5703125" bestFit="1" customWidth="1"/>
    <col min="14" max="14" width="12.140625" bestFit="1" customWidth="1"/>
  </cols>
  <sheetData>
    <row r="1" spans="1:13" ht="18.75">
      <c r="A1" s="798" t="s">
        <v>911</v>
      </c>
      <c r="B1" s="798"/>
      <c r="C1" s="798"/>
      <c r="D1" s="798"/>
      <c r="E1" s="798"/>
      <c r="F1" s="798"/>
      <c r="G1" s="798"/>
      <c r="H1" s="798"/>
      <c r="I1" s="798"/>
      <c r="J1" s="798"/>
      <c r="K1" s="798"/>
      <c r="L1" s="798"/>
      <c r="M1" s="798"/>
    </row>
    <row r="2" spans="1:13" ht="18.75">
      <c r="A2" s="798" t="s">
        <v>850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</row>
    <row r="3" spans="1:13" ht="18.75">
      <c r="A3" s="798" t="s">
        <v>851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</row>
    <row r="4" spans="1:13" ht="18.75">
      <c r="A4" s="798" t="s">
        <v>124</v>
      </c>
      <c r="B4" s="798"/>
      <c r="C4" s="798"/>
      <c r="D4" s="798"/>
      <c r="E4" s="798"/>
      <c r="F4" s="798"/>
      <c r="G4" s="798"/>
      <c r="H4" s="798"/>
      <c r="I4" s="798"/>
      <c r="J4" s="798"/>
      <c r="K4" s="798"/>
      <c r="L4" s="798"/>
      <c r="M4" s="798"/>
    </row>
    <row r="5" spans="1:13" ht="18.75">
      <c r="A5" s="73"/>
      <c r="B5" s="73"/>
      <c r="C5" s="224"/>
      <c r="D5" s="73"/>
      <c r="E5" s="201"/>
      <c r="F5" s="73"/>
      <c r="G5" s="73"/>
      <c r="H5" s="73"/>
      <c r="I5" s="73"/>
      <c r="J5" s="73"/>
      <c r="K5" s="73"/>
      <c r="L5" s="201"/>
      <c r="M5" s="73"/>
    </row>
    <row r="6" spans="1:13">
      <c r="A6" s="22" t="s">
        <v>125</v>
      </c>
    </row>
    <row r="7" spans="1:13" ht="36" customHeight="1">
      <c r="A7" s="845" t="s">
        <v>126</v>
      </c>
      <c r="B7" s="845"/>
      <c r="C7" s="846"/>
      <c r="D7" s="845"/>
      <c r="E7" s="841" t="s">
        <v>127</v>
      </c>
      <c r="F7" s="252"/>
      <c r="G7" s="847" t="s">
        <v>852</v>
      </c>
      <c r="H7" s="847"/>
      <c r="I7" s="847"/>
      <c r="J7" s="847"/>
      <c r="K7" s="847" t="s">
        <v>129</v>
      </c>
      <c r="L7" s="847" t="s">
        <v>853</v>
      </c>
      <c r="M7" s="847"/>
    </row>
    <row r="8" spans="1:13" ht="51" customHeight="1">
      <c r="A8" s="845"/>
      <c r="B8" s="845"/>
      <c r="C8" s="846"/>
      <c r="D8" s="845"/>
      <c r="E8" s="842"/>
      <c r="F8" s="69" t="s">
        <v>128</v>
      </c>
      <c r="G8" s="21" t="s">
        <v>130</v>
      </c>
      <c r="H8" s="74" t="s">
        <v>131</v>
      </c>
      <c r="I8" s="21" t="s">
        <v>132</v>
      </c>
      <c r="J8" s="21" t="s">
        <v>133</v>
      </c>
      <c r="K8" s="847"/>
      <c r="L8" s="74" t="s">
        <v>131</v>
      </c>
      <c r="M8" s="21" t="s">
        <v>134</v>
      </c>
    </row>
    <row r="9" spans="1:13" ht="7.5" customHeight="1">
      <c r="A9" s="843"/>
      <c r="B9" s="843"/>
      <c r="C9" s="844"/>
      <c r="D9" s="843"/>
      <c r="E9" s="251"/>
      <c r="F9" s="75"/>
      <c r="G9" s="2"/>
      <c r="H9" s="94"/>
      <c r="I9" s="2"/>
      <c r="J9" s="2"/>
      <c r="K9" s="2"/>
      <c r="L9" s="94"/>
      <c r="M9" s="2"/>
    </row>
    <row r="10" spans="1:13" ht="22.5" customHeight="1">
      <c r="A10" s="254">
        <v>1</v>
      </c>
      <c r="B10" s="254">
        <v>15</v>
      </c>
      <c r="C10" s="255"/>
      <c r="D10" s="255"/>
      <c r="E10" s="256" t="s">
        <v>135</v>
      </c>
      <c r="F10" s="254"/>
      <c r="G10" s="254"/>
      <c r="H10" s="257"/>
      <c r="I10" s="254"/>
      <c r="J10" s="254"/>
      <c r="K10" s="254"/>
      <c r="L10" s="257"/>
      <c r="M10" s="254"/>
    </row>
    <row r="11" spans="1:13" ht="38.25">
      <c r="A11" s="255">
        <v>1</v>
      </c>
      <c r="B11" s="255">
        <v>15</v>
      </c>
      <c r="C11" s="255">
        <v>16</v>
      </c>
      <c r="D11" s="255"/>
      <c r="E11" s="258" t="s">
        <v>27</v>
      </c>
      <c r="F11" s="259"/>
      <c r="G11" s="259"/>
      <c r="H11" s="257"/>
      <c r="I11" s="259"/>
      <c r="J11" s="259"/>
      <c r="K11" s="259"/>
      <c r="L11" s="257"/>
      <c r="M11" s="259"/>
    </row>
    <row r="12" spans="1:13" ht="30">
      <c r="A12" s="254">
        <v>1</v>
      </c>
      <c r="B12" s="254">
        <v>15</v>
      </c>
      <c r="C12" s="254">
        <v>16</v>
      </c>
      <c r="D12" s="260" t="s">
        <v>161</v>
      </c>
      <c r="E12" s="270" t="s">
        <v>32</v>
      </c>
      <c r="F12" s="253" t="s">
        <v>690</v>
      </c>
      <c r="G12" s="254" t="s">
        <v>99</v>
      </c>
      <c r="H12" s="261" t="s">
        <v>236</v>
      </c>
      <c r="I12" s="262">
        <v>250000000</v>
      </c>
      <c r="J12" s="263" t="s">
        <v>136</v>
      </c>
      <c r="K12" s="254"/>
      <c r="L12" s="261" t="s">
        <v>232</v>
      </c>
      <c r="M12" s="262">
        <v>250000000</v>
      </c>
    </row>
    <row r="13" spans="1:13" ht="49.5" customHeight="1">
      <c r="A13" s="254">
        <v>1</v>
      </c>
      <c r="B13" s="254">
        <v>15</v>
      </c>
      <c r="C13" s="254">
        <v>16</v>
      </c>
      <c r="D13" s="260" t="s">
        <v>337</v>
      </c>
      <c r="E13" s="264" t="s">
        <v>28</v>
      </c>
      <c r="F13" s="253" t="s">
        <v>663</v>
      </c>
      <c r="G13" s="265" t="s">
        <v>99</v>
      </c>
      <c r="H13" s="266" t="s">
        <v>229</v>
      </c>
      <c r="I13" s="267">
        <v>160000000</v>
      </c>
      <c r="J13" s="268" t="s">
        <v>136</v>
      </c>
      <c r="K13" s="265"/>
      <c r="L13" s="266" t="s">
        <v>858</v>
      </c>
      <c r="M13" s="267">
        <v>180000000</v>
      </c>
    </row>
    <row r="14" spans="1:13" ht="42" customHeight="1">
      <c r="A14" s="254">
        <v>1</v>
      </c>
      <c r="B14" s="254">
        <v>15</v>
      </c>
      <c r="C14" s="254">
        <v>17</v>
      </c>
      <c r="D14" s="254"/>
      <c r="E14" s="278" t="s">
        <v>225</v>
      </c>
      <c r="F14" s="264"/>
      <c r="G14" s="254"/>
      <c r="H14" s="261"/>
      <c r="I14" s="262"/>
      <c r="J14" s="263"/>
      <c r="K14" s="254"/>
      <c r="L14" s="261"/>
      <c r="M14" s="262"/>
    </row>
    <row r="15" spans="1:13" ht="32.25" customHeight="1">
      <c r="A15" s="254">
        <v>1</v>
      </c>
      <c r="B15" s="254">
        <v>15</v>
      </c>
      <c r="C15" s="254">
        <v>17</v>
      </c>
      <c r="D15" s="260" t="s">
        <v>343</v>
      </c>
      <c r="E15" s="270" t="s">
        <v>29</v>
      </c>
      <c r="F15" s="253" t="s">
        <v>660</v>
      </c>
      <c r="G15" s="254" t="s">
        <v>99</v>
      </c>
      <c r="H15" s="261" t="s">
        <v>630</v>
      </c>
      <c r="I15" s="262">
        <v>100000000</v>
      </c>
      <c r="J15" s="263" t="s">
        <v>136</v>
      </c>
      <c r="K15" s="254"/>
      <c r="L15" s="261" t="s">
        <v>630</v>
      </c>
      <c r="M15" s="262">
        <v>150000000</v>
      </c>
    </row>
    <row r="16" spans="1:13" ht="45">
      <c r="A16" s="254">
        <v>1</v>
      </c>
      <c r="B16" s="254">
        <v>15</v>
      </c>
      <c r="C16" s="254">
        <v>17</v>
      </c>
      <c r="D16" s="255" t="s">
        <v>691</v>
      </c>
      <c r="E16" s="270" t="s">
        <v>91</v>
      </c>
      <c r="F16" s="253" t="s">
        <v>658</v>
      </c>
      <c r="G16" s="254" t="s">
        <v>99</v>
      </c>
      <c r="H16" s="261" t="s">
        <v>659</v>
      </c>
      <c r="I16" s="262">
        <v>200000000</v>
      </c>
      <c r="J16" s="263" t="s">
        <v>136</v>
      </c>
      <c r="K16" s="254"/>
      <c r="L16" s="261" t="s">
        <v>659</v>
      </c>
      <c r="M16" s="262">
        <v>250000000</v>
      </c>
    </row>
    <row r="17" spans="1:13" ht="60">
      <c r="A17" s="254">
        <v>1</v>
      </c>
      <c r="B17" s="254">
        <v>15</v>
      </c>
      <c r="C17" s="254">
        <v>17</v>
      </c>
      <c r="D17" s="254">
        <v>11</v>
      </c>
      <c r="E17" s="270" t="s">
        <v>30</v>
      </c>
      <c r="F17" s="253" t="s">
        <v>662</v>
      </c>
      <c r="G17" s="254" t="s">
        <v>99</v>
      </c>
      <c r="H17" s="261" t="s">
        <v>137</v>
      </c>
      <c r="I17" s="262">
        <v>100000000</v>
      </c>
      <c r="J17" s="263" t="s">
        <v>136</v>
      </c>
      <c r="K17" s="254"/>
      <c r="L17" s="261" t="s">
        <v>137</v>
      </c>
      <c r="M17" s="262">
        <v>150000000</v>
      </c>
    </row>
    <row r="18" spans="1:13" s="709" customFormat="1" ht="44.25" customHeight="1">
      <c r="A18" s="711">
        <v>1</v>
      </c>
      <c r="B18" s="711">
        <v>15</v>
      </c>
      <c r="C18" s="711">
        <v>17</v>
      </c>
      <c r="D18" s="711">
        <v>16</v>
      </c>
      <c r="E18" s="712" t="s">
        <v>31</v>
      </c>
      <c r="F18" s="713" t="s">
        <v>661</v>
      </c>
      <c r="G18" s="711" t="s">
        <v>99</v>
      </c>
      <c r="H18" s="714" t="s">
        <v>232</v>
      </c>
      <c r="I18" s="715">
        <v>150000000</v>
      </c>
      <c r="J18" s="716" t="s">
        <v>136</v>
      </c>
      <c r="K18" s="711"/>
      <c r="L18" s="714" t="s">
        <v>232</v>
      </c>
      <c r="M18" s="715">
        <v>200000000</v>
      </c>
    </row>
    <row r="19" spans="1:13" s="710" customFormat="1" ht="36.75" customHeight="1">
      <c r="A19" s="717">
        <v>1</v>
      </c>
      <c r="B19" s="717">
        <v>15</v>
      </c>
      <c r="C19" s="717">
        <v>18</v>
      </c>
      <c r="D19" s="717"/>
      <c r="E19" s="718" t="s">
        <v>25</v>
      </c>
      <c r="F19" s="719"/>
      <c r="G19" s="719"/>
      <c r="H19" s="720"/>
      <c r="I19" s="719"/>
      <c r="J19" s="719"/>
      <c r="K19" s="719"/>
      <c r="L19" s="720"/>
      <c r="M19" s="719"/>
    </row>
    <row r="20" spans="1:13" ht="64.5" customHeight="1">
      <c r="A20" s="254">
        <v>1</v>
      </c>
      <c r="B20" s="254">
        <v>15</v>
      </c>
      <c r="C20" s="254">
        <v>18</v>
      </c>
      <c r="D20" s="260" t="s">
        <v>343</v>
      </c>
      <c r="E20" s="264" t="s">
        <v>26</v>
      </c>
      <c r="F20" s="253" t="s">
        <v>664</v>
      </c>
      <c r="G20" s="254" t="s">
        <v>99</v>
      </c>
      <c r="H20" s="257" t="s">
        <v>226</v>
      </c>
      <c r="I20" s="262">
        <v>500000000</v>
      </c>
      <c r="J20" s="263" t="s">
        <v>136</v>
      </c>
      <c r="K20" s="254"/>
      <c r="L20" s="257" t="s">
        <v>226</v>
      </c>
      <c r="M20" s="262">
        <v>550000000</v>
      </c>
    </row>
    <row r="21" spans="1:13" ht="63" customHeight="1">
      <c r="A21" s="254">
        <v>1</v>
      </c>
      <c r="B21" s="254">
        <v>15</v>
      </c>
      <c r="C21" s="254">
        <v>18</v>
      </c>
      <c r="D21" s="260">
        <v>10</v>
      </c>
      <c r="E21" s="272" t="s">
        <v>629</v>
      </c>
      <c r="F21" s="273" t="s">
        <v>664</v>
      </c>
      <c r="G21" s="274" t="s">
        <v>99</v>
      </c>
      <c r="H21" s="275" t="s">
        <v>678</v>
      </c>
      <c r="I21" s="276">
        <v>100000000</v>
      </c>
      <c r="J21" s="277" t="s">
        <v>136</v>
      </c>
      <c r="K21" s="274"/>
      <c r="L21" s="275" t="s">
        <v>678</v>
      </c>
      <c r="M21" s="276">
        <v>120000000</v>
      </c>
    </row>
    <row r="22" spans="1:13" ht="36" customHeight="1">
      <c r="A22" s="255">
        <v>1</v>
      </c>
      <c r="B22" s="255">
        <v>15</v>
      </c>
      <c r="C22" s="255">
        <v>22</v>
      </c>
      <c r="D22" s="255"/>
      <c r="E22" s="278" t="s">
        <v>679</v>
      </c>
      <c r="F22" s="264"/>
      <c r="G22" s="254"/>
      <c r="H22" s="261"/>
      <c r="I22" s="254"/>
      <c r="J22" s="254"/>
      <c r="K22" s="254"/>
      <c r="L22" s="261"/>
      <c r="M22" s="254"/>
    </row>
    <row r="23" spans="1:13" ht="45">
      <c r="A23" s="254">
        <v>1</v>
      </c>
      <c r="B23" s="254">
        <v>15</v>
      </c>
      <c r="C23" s="254">
        <v>22</v>
      </c>
      <c r="D23" s="260">
        <v>1</v>
      </c>
      <c r="E23" s="270" t="s">
        <v>680</v>
      </c>
      <c r="F23" s="253" t="s">
        <v>622</v>
      </c>
      <c r="G23" s="254" t="s">
        <v>99</v>
      </c>
      <c r="H23" s="261" t="s">
        <v>623</v>
      </c>
      <c r="I23" s="262">
        <v>150000000</v>
      </c>
      <c r="J23" s="263" t="s">
        <v>136</v>
      </c>
      <c r="K23" s="254"/>
      <c r="L23" s="261" t="s">
        <v>623</v>
      </c>
      <c r="M23" s="262">
        <v>200000000</v>
      </c>
    </row>
    <row r="24" spans="1:13" ht="33">
      <c r="A24" s="254">
        <v>1</v>
      </c>
      <c r="B24" s="254">
        <v>15</v>
      </c>
      <c r="C24" s="254">
        <v>21</v>
      </c>
      <c r="D24" s="260"/>
      <c r="E24" s="395" t="s">
        <v>799</v>
      </c>
      <c r="F24" s="253"/>
      <c r="G24" s="254"/>
      <c r="H24" s="261"/>
      <c r="I24" s="262"/>
      <c r="J24" s="263"/>
      <c r="K24" s="254"/>
      <c r="L24" s="261"/>
      <c r="M24" s="262"/>
    </row>
    <row r="25" spans="1:13" ht="33">
      <c r="A25" s="254">
        <v>1</v>
      </c>
      <c r="B25" s="254">
        <v>15</v>
      </c>
      <c r="C25" s="254">
        <v>21</v>
      </c>
      <c r="D25" s="260">
        <v>4</v>
      </c>
      <c r="E25" s="334" t="s">
        <v>800</v>
      </c>
      <c r="F25" s="396" t="s">
        <v>801</v>
      </c>
      <c r="G25" s="254" t="s">
        <v>99</v>
      </c>
      <c r="H25" s="261" t="s">
        <v>796</v>
      </c>
      <c r="I25" s="262">
        <v>2281688600</v>
      </c>
      <c r="J25" s="263" t="s">
        <v>136</v>
      </c>
      <c r="K25" s="254"/>
      <c r="L25" s="261" t="s">
        <v>796</v>
      </c>
      <c r="M25" s="262">
        <v>3000000000</v>
      </c>
    </row>
    <row r="26" spans="1:13" ht="33">
      <c r="A26" s="254">
        <v>1</v>
      </c>
      <c r="B26" s="254">
        <v>15</v>
      </c>
      <c r="C26" s="254">
        <v>23</v>
      </c>
      <c r="D26" s="260"/>
      <c r="E26" s="398" t="s">
        <v>803</v>
      </c>
      <c r="F26" s="396"/>
      <c r="G26" s="254"/>
      <c r="H26" s="261"/>
      <c r="I26" s="262"/>
      <c r="J26" s="263"/>
      <c r="K26" s="254"/>
      <c r="L26" s="261"/>
      <c r="M26" s="262"/>
    </row>
    <row r="27" spans="1:13" ht="49.5">
      <c r="A27" s="254">
        <v>1</v>
      </c>
      <c r="B27" s="254">
        <v>15</v>
      </c>
      <c r="C27" s="254">
        <v>23</v>
      </c>
      <c r="D27" s="260">
        <v>1</v>
      </c>
      <c r="E27" s="384" t="s">
        <v>804</v>
      </c>
      <c r="F27" s="396" t="s">
        <v>806</v>
      </c>
      <c r="G27" s="254" t="s">
        <v>99</v>
      </c>
      <c r="H27" s="261" t="s">
        <v>854</v>
      </c>
      <c r="I27" s="262">
        <v>250000000</v>
      </c>
      <c r="J27" s="263" t="s">
        <v>136</v>
      </c>
      <c r="K27" s="254"/>
      <c r="L27" s="261" t="s">
        <v>854</v>
      </c>
      <c r="M27" s="262">
        <v>300000000</v>
      </c>
    </row>
    <row r="28" spans="1:13" ht="29.25" customHeight="1">
      <c r="A28" s="254">
        <v>2</v>
      </c>
      <c r="B28" s="254">
        <v>7</v>
      </c>
      <c r="C28" s="255"/>
      <c r="D28" s="255"/>
      <c r="E28" s="256" t="s">
        <v>139</v>
      </c>
      <c r="F28" s="263"/>
      <c r="G28" s="263"/>
      <c r="H28" s="279"/>
      <c r="I28" s="263"/>
      <c r="J28" s="263"/>
      <c r="K28" s="263"/>
      <c r="L28" s="279"/>
      <c r="M28" s="263"/>
    </row>
    <row r="29" spans="1:13" ht="31.5" customHeight="1">
      <c r="A29" s="255">
        <v>2</v>
      </c>
      <c r="B29" s="255">
        <v>7</v>
      </c>
      <c r="C29" s="255">
        <v>16</v>
      </c>
      <c r="D29" s="255"/>
      <c r="E29" s="280" t="s">
        <v>33</v>
      </c>
      <c r="F29" s="263"/>
      <c r="G29" s="263"/>
      <c r="H29" s="279"/>
      <c r="I29" s="263"/>
      <c r="J29" s="263"/>
      <c r="K29" s="263"/>
      <c r="L29" s="279"/>
      <c r="M29" s="263"/>
    </row>
    <row r="30" spans="1:13" ht="45">
      <c r="A30" s="254">
        <v>2</v>
      </c>
      <c r="B30" s="254">
        <v>7</v>
      </c>
      <c r="C30" s="254">
        <v>16</v>
      </c>
      <c r="D30" s="260" t="s">
        <v>162</v>
      </c>
      <c r="E30" s="270" t="s">
        <v>237</v>
      </c>
      <c r="F30" s="253" t="s">
        <v>671</v>
      </c>
      <c r="G30" s="263" t="s">
        <v>140</v>
      </c>
      <c r="H30" s="279" t="s">
        <v>631</v>
      </c>
      <c r="I30" s="281">
        <v>115000000</v>
      </c>
      <c r="J30" s="263" t="s">
        <v>136</v>
      </c>
      <c r="K30" s="254"/>
      <c r="L30" s="279" t="s">
        <v>631</v>
      </c>
      <c r="M30" s="281">
        <v>150000000</v>
      </c>
    </row>
    <row r="31" spans="1:13" ht="105">
      <c r="A31" s="282">
        <v>2</v>
      </c>
      <c r="B31" s="282">
        <v>7</v>
      </c>
      <c r="C31" s="282">
        <v>16</v>
      </c>
      <c r="D31" s="283" t="s">
        <v>161</v>
      </c>
      <c r="E31" s="284" t="s">
        <v>34</v>
      </c>
      <c r="F31" s="253" t="s">
        <v>200</v>
      </c>
      <c r="G31" s="253" t="s">
        <v>141</v>
      </c>
      <c r="H31" s="253" t="s">
        <v>668</v>
      </c>
      <c r="I31" s="281">
        <v>800000000</v>
      </c>
      <c r="J31" s="263" t="s">
        <v>136</v>
      </c>
      <c r="K31" s="254"/>
      <c r="L31" s="253" t="s">
        <v>668</v>
      </c>
      <c r="M31" s="281">
        <v>1000000000</v>
      </c>
    </row>
    <row r="32" spans="1:13" ht="18" customHeight="1">
      <c r="A32" s="285"/>
      <c r="B32" s="285"/>
      <c r="C32" s="285"/>
      <c r="D32" s="285"/>
      <c r="E32" s="286"/>
      <c r="F32" s="287" t="s">
        <v>243</v>
      </c>
      <c r="G32" s="288"/>
      <c r="H32" s="289" t="s">
        <v>249</v>
      </c>
      <c r="I32" s="290"/>
      <c r="J32" s="291"/>
      <c r="K32" s="282"/>
      <c r="L32" s="289" t="s">
        <v>249</v>
      </c>
      <c r="M32" s="290"/>
    </row>
    <row r="33" spans="1:13" ht="18" customHeight="1">
      <c r="A33" s="285"/>
      <c r="B33" s="285"/>
      <c r="C33" s="285"/>
      <c r="D33" s="285"/>
      <c r="E33" s="286"/>
      <c r="F33" s="292" t="s">
        <v>244</v>
      </c>
      <c r="G33" s="293"/>
      <c r="H33" s="294" t="s">
        <v>250</v>
      </c>
      <c r="I33" s="295"/>
      <c r="J33" s="296"/>
      <c r="K33" s="297"/>
      <c r="L33" s="294" t="s">
        <v>250</v>
      </c>
      <c r="M33" s="295"/>
    </row>
    <row r="34" spans="1:13" ht="18" customHeight="1">
      <c r="A34" s="285"/>
      <c r="B34" s="285"/>
      <c r="C34" s="285"/>
      <c r="D34" s="285"/>
      <c r="E34" s="286"/>
      <c r="F34" s="292" t="s">
        <v>245</v>
      </c>
      <c r="G34" s="293"/>
      <c r="H34" s="294" t="s">
        <v>251</v>
      </c>
      <c r="I34" s="295"/>
      <c r="J34" s="296"/>
      <c r="K34" s="297"/>
      <c r="L34" s="294" t="s">
        <v>251</v>
      </c>
      <c r="M34" s="295"/>
    </row>
    <row r="35" spans="1:13" ht="18" customHeight="1">
      <c r="A35" s="285"/>
      <c r="B35" s="285"/>
      <c r="C35" s="285"/>
      <c r="D35" s="285"/>
      <c r="E35" s="286"/>
      <c r="F35" s="292" t="s">
        <v>246</v>
      </c>
      <c r="G35" s="293"/>
      <c r="H35" s="294" t="s">
        <v>252</v>
      </c>
      <c r="I35" s="295"/>
      <c r="J35" s="296"/>
      <c r="K35" s="297"/>
      <c r="L35" s="294" t="s">
        <v>252</v>
      </c>
      <c r="M35" s="295"/>
    </row>
    <row r="36" spans="1:13" ht="18" customHeight="1">
      <c r="A36" s="285"/>
      <c r="B36" s="285"/>
      <c r="C36" s="285"/>
      <c r="D36" s="285"/>
      <c r="E36" s="298"/>
      <c r="F36" s="292" t="s">
        <v>247</v>
      </c>
      <c r="G36" s="293"/>
      <c r="H36" s="294" t="s">
        <v>253</v>
      </c>
      <c r="I36" s="296"/>
      <c r="J36" s="296"/>
      <c r="K36" s="296"/>
      <c r="L36" s="294" t="s">
        <v>253</v>
      </c>
      <c r="M36" s="296"/>
    </row>
    <row r="37" spans="1:13" ht="18" customHeight="1">
      <c r="A37" s="299"/>
      <c r="B37" s="299"/>
      <c r="C37" s="299"/>
      <c r="D37" s="299"/>
      <c r="E37" s="300"/>
      <c r="F37" s="301" t="s">
        <v>248</v>
      </c>
      <c r="G37" s="302"/>
      <c r="H37" s="304"/>
      <c r="I37" s="300"/>
      <c r="J37" s="300"/>
      <c r="K37" s="300"/>
      <c r="L37" s="304"/>
      <c r="M37" s="300"/>
    </row>
    <row r="38" spans="1:13" ht="45.75" customHeight="1">
      <c r="A38" s="299">
        <v>2</v>
      </c>
      <c r="B38" s="299">
        <v>7</v>
      </c>
      <c r="C38" s="299">
        <v>16</v>
      </c>
      <c r="D38" s="299" t="s">
        <v>855</v>
      </c>
      <c r="E38" s="307" t="s">
        <v>856</v>
      </c>
      <c r="F38" s="405" t="s">
        <v>808</v>
      </c>
      <c r="G38" s="302" t="s">
        <v>99</v>
      </c>
      <c r="H38" s="304" t="s">
        <v>147</v>
      </c>
      <c r="I38" s="404">
        <v>350000000</v>
      </c>
      <c r="J38" s="300"/>
      <c r="K38" s="300"/>
      <c r="L38" s="304" t="s">
        <v>147</v>
      </c>
      <c r="M38" s="404">
        <v>400000000</v>
      </c>
    </row>
    <row r="39" spans="1:13" ht="25.5">
      <c r="A39" s="255">
        <v>2</v>
      </c>
      <c r="B39" s="255">
        <v>7</v>
      </c>
      <c r="C39" s="255">
        <v>17</v>
      </c>
      <c r="D39" s="255"/>
      <c r="E39" s="280" t="s">
        <v>35</v>
      </c>
      <c r="F39" s="263"/>
      <c r="G39" s="263"/>
      <c r="H39" s="279"/>
      <c r="I39" s="263"/>
      <c r="J39" s="263"/>
      <c r="K39" s="263"/>
      <c r="L39" s="279"/>
      <c r="M39" s="263"/>
    </row>
    <row r="40" spans="1:13" ht="30">
      <c r="A40" s="282">
        <v>2</v>
      </c>
      <c r="B40" s="282">
        <v>7</v>
      </c>
      <c r="C40" s="282">
        <v>17</v>
      </c>
      <c r="D40" s="283" t="s">
        <v>162</v>
      </c>
      <c r="E40" s="284" t="s">
        <v>36</v>
      </c>
      <c r="F40" s="305" t="s">
        <v>201</v>
      </c>
      <c r="G40" s="282" t="s">
        <v>99</v>
      </c>
      <c r="H40" s="306"/>
      <c r="I40" s="290">
        <v>550000000</v>
      </c>
      <c r="J40" s="291" t="s">
        <v>136</v>
      </c>
      <c r="K40" s="282"/>
      <c r="L40" s="306"/>
      <c r="M40" s="290">
        <v>600000000</v>
      </c>
    </row>
    <row r="41" spans="1:13">
      <c r="A41" s="285"/>
      <c r="B41" s="285"/>
      <c r="C41" s="285"/>
      <c r="D41" s="285"/>
      <c r="E41" s="286"/>
      <c r="F41" s="292" t="s">
        <v>256</v>
      </c>
      <c r="G41" s="297"/>
      <c r="H41" s="294" t="s">
        <v>260</v>
      </c>
      <c r="I41" s="295"/>
      <c r="J41" s="296"/>
      <c r="K41" s="297"/>
      <c r="L41" s="294" t="s">
        <v>260</v>
      </c>
      <c r="M41" s="295"/>
    </row>
    <row r="42" spans="1:13" ht="30">
      <c r="A42" s="285"/>
      <c r="B42" s="285"/>
      <c r="C42" s="285"/>
      <c r="D42" s="285"/>
      <c r="E42" s="286"/>
      <c r="F42" s="292" t="s">
        <v>257</v>
      </c>
      <c r="G42" s="297"/>
      <c r="H42" s="294" t="s">
        <v>102</v>
      </c>
      <c r="I42" s="295"/>
      <c r="J42" s="296"/>
      <c r="K42" s="297"/>
      <c r="L42" s="294" t="s">
        <v>102</v>
      </c>
      <c r="M42" s="295"/>
    </row>
    <row r="43" spans="1:13">
      <c r="A43" s="285"/>
      <c r="B43" s="285"/>
      <c r="C43" s="285"/>
      <c r="D43" s="285"/>
      <c r="E43" s="286"/>
      <c r="F43" s="292" t="s">
        <v>258</v>
      </c>
      <c r="G43" s="296"/>
      <c r="H43" s="294" t="s">
        <v>261</v>
      </c>
      <c r="I43" s="296"/>
      <c r="J43" s="296"/>
      <c r="K43" s="296"/>
      <c r="L43" s="294" t="s">
        <v>261</v>
      </c>
      <c r="M43" s="296"/>
    </row>
    <row r="44" spans="1:13" ht="60">
      <c r="A44" s="299"/>
      <c r="B44" s="299"/>
      <c r="C44" s="299"/>
      <c r="D44" s="299"/>
      <c r="E44" s="307"/>
      <c r="F44" s="308" t="s">
        <v>259</v>
      </c>
      <c r="G44" s="300"/>
      <c r="H44" s="303" t="s">
        <v>262</v>
      </c>
      <c r="I44" s="300"/>
      <c r="J44" s="300"/>
      <c r="K44" s="300"/>
      <c r="L44" s="303" t="s">
        <v>262</v>
      </c>
      <c r="M44" s="300"/>
    </row>
    <row r="45" spans="1:13" ht="44.25" customHeight="1">
      <c r="A45" s="254">
        <v>2</v>
      </c>
      <c r="B45" s="254">
        <v>7</v>
      </c>
      <c r="C45" s="254">
        <v>17</v>
      </c>
      <c r="D45" s="260" t="s">
        <v>374</v>
      </c>
      <c r="E45" s="270" t="s">
        <v>37</v>
      </c>
      <c r="F45" s="309" t="s">
        <v>263</v>
      </c>
      <c r="G45" s="254" t="s">
        <v>99</v>
      </c>
      <c r="H45" s="311" t="s">
        <v>265</v>
      </c>
      <c r="I45" s="310">
        <v>50000000</v>
      </c>
      <c r="J45" s="263" t="s">
        <v>136</v>
      </c>
      <c r="K45" s="265"/>
      <c r="L45" s="311" t="s">
        <v>265</v>
      </c>
      <c r="M45" s="310">
        <v>75000000</v>
      </c>
    </row>
    <row r="46" spans="1:13" ht="60">
      <c r="A46" s="254">
        <v>2</v>
      </c>
      <c r="B46" s="254">
        <v>7</v>
      </c>
      <c r="C46" s="254">
        <v>17</v>
      </c>
      <c r="D46" s="260" t="s">
        <v>378</v>
      </c>
      <c r="E46" s="264" t="s">
        <v>38</v>
      </c>
      <c r="F46" s="312" t="s">
        <v>266</v>
      </c>
      <c r="G46" s="254" t="s">
        <v>99</v>
      </c>
      <c r="H46" s="311" t="s">
        <v>240</v>
      </c>
      <c r="I46" s="310">
        <v>100000000</v>
      </c>
      <c r="J46" s="263" t="s">
        <v>136</v>
      </c>
      <c r="K46" s="265"/>
      <c r="L46" s="311" t="s">
        <v>240</v>
      </c>
      <c r="M46" s="310">
        <v>120000000</v>
      </c>
    </row>
    <row r="47" spans="1:13" ht="29.25" customHeight="1">
      <c r="A47" s="255">
        <v>2</v>
      </c>
      <c r="B47" s="255">
        <v>7</v>
      </c>
      <c r="C47" s="255">
        <v>19</v>
      </c>
      <c r="D47" s="255"/>
      <c r="E47" s="271" t="s">
        <v>39</v>
      </c>
      <c r="F47" s="368"/>
      <c r="G47" s="368"/>
      <c r="H47" s="414"/>
      <c r="I47" s="368"/>
      <c r="J47" s="368"/>
      <c r="K47" s="368"/>
      <c r="L47" s="414"/>
      <c r="M47" s="281"/>
    </row>
    <row r="48" spans="1:13" ht="63.75" customHeight="1">
      <c r="A48" s="254">
        <v>2</v>
      </c>
      <c r="B48" s="254">
        <v>7</v>
      </c>
      <c r="C48" s="254">
        <v>19</v>
      </c>
      <c r="D48" s="314" t="s">
        <v>374</v>
      </c>
      <c r="E48" s="264" t="s">
        <v>692</v>
      </c>
      <c r="F48" s="264" t="s">
        <v>267</v>
      </c>
      <c r="G48" s="254" t="s">
        <v>99</v>
      </c>
      <c r="H48" s="313" t="s">
        <v>268</v>
      </c>
      <c r="I48" s="281">
        <v>1000000000</v>
      </c>
      <c r="J48" s="263" t="s">
        <v>136</v>
      </c>
      <c r="K48" s="265"/>
      <c r="L48" s="313" t="s">
        <v>268</v>
      </c>
      <c r="M48" s="281">
        <v>1100000000</v>
      </c>
    </row>
    <row r="49" spans="1:13" ht="105">
      <c r="A49" s="254"/>
      <c r="B49" s="254"/>
      <c r="C49" s="254"/>
      <c r="D49" s="314"/>
      <c r="E49" s="264"/>
      <c r="F49" s="253" t="s">
        <v>693</v>
      </c>
      <c r="G49" s="263"/>
      <c r="H49" s="315" t="s">
        <v>667</v>
      </c>
      <c r="I49" s="316"/>
      <c r="J49" s="263"/>
      <c r="K49" s="263"/>
      <c r="L49" s="315" t="s">
        <v>667</v>
      </c>
      <c r="M49" s="316"/>
    </row>
    <row r="50" spans="1:13" ht="22.5" customHeight="1">
      <c r="A50" s="255">
        <v>2</v>
      </c>
      <c r="B50" s="255">
        <v>6</v>
      </c>
      <c r="C50" s="255"/>
      <c r="D50" s="255"/>
      <c r="E50" s="256" t="s">
        <v>143</v>
      </c>
      <c r="F50" s="270"/>
      <c r="G50" s="263"/>
      <c r="H50" s="311"/>
      <c r="I50" s="263"/>
      <c r="J50" s="263"/>
      <c r="K50" s="263"/>
      <c r="L50" s="311"/>
      <c r="M50" s="263"/>
    </row>
    <row r="51" spans="1:13" ht="33.75" customHeight="1">
      <c r="A51" s="255">
        <v>2</v>
      </c>
      <c r="B51" s="255">
        <v>6</v>
      </c>
      <c r="C51" s="255">
        <v>15</v>
      </c>
      <c r="D51" s="255"/>
      <c r="E51" s="278" t="s">
        <v>71</v>
      </c>
      <c r="F51" s="270"/>
      <c r="G51" s="263"/>
      <c r="H51" s="279"/>
      <c r="I51" s="263"/>
      <c r="J51" s="263"/>
      <c r="K51" s="263"/>
      <c r="L51" s="279"/>
      <c r="M51" s="263"/>
    </row>
    <row r="52" spans="1:13" ht="66.75" customHeight="1">
      <c r="A52" s="254">
        <v>2</v>
      </c>
      <c r="B52" s="254">
        <v>6</v>
      </c>
      <c r="C52" s="254">
        <v>15</v>
      </c>
      <c r="D52" s="254">
        <v>2</v>
      </c>
      <c r="E52" s="270" t="s">
        <v>151</v>
      </c>
      <c r="F52" s="253" t="s">
        <v>203</v>
      </c>
      <c r="G52" s="254" t="s">
        <v>99</v>
      </c>
      <c r="H52" s="279" t="s">
        <v>276</v>
      </c>
      <c r="I52" s="262">
        <v>882500000</v>
      </c>
      <c r="J52" s="263" t="s">
        <v>136</v>
      </c>
      <c r="K52" s="265"/>
      <c r="L52" s="279" t="s">
        <v>276</v>
      </c>
      <c r="M52" s="262">
        <v>900000000</v>
      </c>
    </row>
    <row r="53" spans="1:13" ht="99" customHeight="1">
      <c r="A53" s="254">
        <v>2</v>
      </c>
      <c r="B53" s="254">
        <v>6</v>
      </c>
      <c r="C53" s="254">
        <v>15</v>
      </c>
      <c r="D53" s="254">
        <v>3</v>
      </c>
      <c r="E53" s="270" t="s">
        <v>43</v>
      </c>
      <c r="F53" s="253" t="s">
        <v>204</v>
      </c>
      <c r="G53" s="254" t="s">
        <v>99</v>
      </c>
      <c r="H53" s="279" t="s">
        <v>274</v>
      </c>
      <c r="I53" s="281">
        <v>247600000</v>
      </c>
      <c r="J53" s="263" t="s">
        <v>136</v>
      </c>
      <c r="K53" s="265"/>
      <c r="L53" s="279" t="s">
        <v>274</v>
      </c>
      <c r="M53" s="281">
        <v>250000000</v>
      </c>
    </row>
    <row r="54" spans="1:13" ht="43.5" customHeight="1">
      <c r="A54" s="254">
        <v>2</v>
      </c>
      <c r="B54" s="254">
        <v>6</v>
      </c>
      <c r="C54" s="254">
        <v>15</v>
      </c>
      <c r="D54" s="260">
        <v>8</v>
      </c>
      <c r="E54" s="406" t="s">
        <v>713</v>
      </c>
      <c r="F54" s="407" t="s">
        <v>786</v>
      </c>
      <c r="G54" s="254" t="s">
        <v>99</v>
      </c>
      <c r="H54" s="408" t="s">
        <v>787</v>
      </c>
      <c r="I54" s="281">
        <v>25000000</v>
      </c>
      <c r="J54" s="263" t="s">
        <v>136</v>
      </c>
      <c r="K54" s="265"/>
      <c r="L54" s="408" t="s">
        <v>787</v>
      </c>
      <c r="M54" s="281">
        <v>30000000</v>
      </c>
    </row>
    <row r="55" spans="1:13" ht="32.25" customHeight="1">
      <c r="A55" s="255">
        <v>2</v>
      </c>
      <c r="B55" s="255">
        <v>6</v>
      </c>
      <c r="C55" s="255">
        <v>17</v>
      </c>
      <c r="D55" s="255"/>
      <c r="E55" s="280" t="s">
        <v>72</v>
      </c>
      <c r="F55" s="270"/>
      <c r="G55" s="254"/>
      <c r="H55" s="257"/>
      <c r="I55" s="254"/>
      <c r="J55" s="254"/>
      <c r="K55" s="254"/>
      <c r="L55" s="257"/>
      <c r="M55" s="254"/>
    </row>
    <row r="56" spans="1:13" ht="33">
      <c r="A56" s="254">
        <v>2</v>
      </c>
      <c r="B56" s="254">
        <v>6</v>
      </c>
      <c r="C56" s="254">
        <v>17</v>
      </c>
      <c r="D56" s="254">
        <v>8</v>
      </c>
      <c r="E56" s="409" t="s">
        <v>719</v>
      </c>
      <c r="F56" s="383" t="s">
        <v>783</v>
      </c>
      <c r="G56" s="254" t="s">
        <v>99</v>
      </c>
      <c r="H56" s="279" t="s">
        <v>857</v>
      </c>
      <c r="I56" s="262">
        <v>50000000</v>
      </c>
      <c r="J56" s="263" t="s">
        <v>136</v>
      </c>
      <c r="K56" s="265"/>
      <c r="L56" s="279" t="s">
        <v>857</v>
      </c>
      <c r="M56" s="262">
        <v>100000000</v>
      </c>
    </row>
    <row r="57" spans="1:13" ht="49.5" customHeight="1">
      <c r="A57" s="254">
        <v>2</v>
      </c>
      <c r="B57" s="254">
        <v>6</v>
      </c>
      <c r="C57" s="254">
        <v>17</v>
      </c>
      <c r="D57" s="254">
        <v>9</v>
      </c>
      <c r="E57" s="270" t="s">
        <v>44</v>
      </c>
      <c r="F57" s="253" t="s">
        <v>205</v>
      </c>
      <c r="G57" s="254" t="s">
        <v>99</v>
      </c>
      <c r="H57" s="317" t="s">
        <v>281</v>
      </c>
      <c r="I57" s="262">
        <v>125000000</v>
      </c>
      <c r="J57" s="263" t="s">
        <v>136</v>
      </c>
      <c r="K57" s="265"/>
      <c r="L57" s="317" t="s">
        <v>281</v>
      </c>
      <c r="M57" s="262">
        <v>150000000</v>
      </c>
    </row>
    <row r="58" spans="1:13" ht="30.75" customHeight="1">
      <c r="A58" s="255">
        <v>2</v>
      </c>
      <c r="B58" s="255">
        <v>6</v>
      </c>
      <c r="C58" s="255">
        <v>18</v>
      </c>
      <c r="D58" s="255"/>
      <c r="E58" s="318" t="s">
        <v>40</v>
      </c>
      <c r="F58" s="270"/>
      <c r="G58" s="263"/>
      <c r="H58" s="311"/>
      <c r="I58" s="263"/>
      <c r="J58" s="263"/>
      <c r="K58" s="263"/>
      <c r="L58" s="311"/>
      <c r="M58" s="263"/>
    </row>
    <row r="59" spans="1:13" ht="45">
      <c r="A59" s="254">
        <v>2</v>
      </c>
      <c r="B59" s="254">
        <v>6</v>
      </c>
      <c r="C59" s="254">
        <v>18</v>
      </c>
      <c r="D59" s="254">
        <v>1</v>
      </c>
      <c r="E59" s="272" t="s">
        <v>720</v>
      </c>
      <c r="F59" s="405" t="s">
        <v>772</v>
      </c>
      <c r="G59" s="254" t="s">
        <v>99</v>
      </c>
      <c r="H59" s="410" t="s">
        <v>770</v>
      </c>
      <c r="I59" s="281">
        <v>50000000</v>
      </c>
      <c r="J59" s="263" t="s">
        <v>136</v>
      </c>
      <c r="K59" s="268"/>
      <c r="L59" s="410" t="s">
        <v>770</v>
      </c>
      <c r="M59" s="281">
        <v>75000000</v>
      </c>
    </row>
    <row r="60" spans="1:13" ht="90">
      <c r="A60" s="254">
        <v>2</v>
      </c>
      <c r="B60" s="254">
        <v>6</v>
      </c>
      <c r="C60" s="254">
        <v>18</v>
      </c>
      <c r="D60" s="254">
        <v>3</v>
      </c>
      <c r="E60" s="270" t="s">
        <v>42</v>
      </c>
      <c r="F60" s="253" t="s">
        <v>113</v>
      </c>
      <c r="G60" s="254" t="s">
        <v>99</v>
      </c>
      <c r="H60" s="279" t="s">
        <v>272</v>
      </c>
      <c r="I60" s="281">
        <v>350000000</v>
      </c>
      <c r="J60" s="263" t="s">
        <v>136</v>
      </c>
      <c r="K60" s="265"/>
      <c r="L60" s="279" t="s">
        <v>272</v>
      </c>
      <c r="M60" s="281">
        <v>375000000</v>
      </c>
    </row>
    <row r="61" spans="1:13" ht="45">
      <c r="A61" s="254">
        <v>2</v>
      </c>
      <c r="B61" s="254">
        <v>6</v>
      </c>
      <c r="C61" s="254">
        <v>18</v>
      </c>
      <c r="D61" s="254">
        <v>6</v>
      </c>
      <c r="E61" s="272" t="s">
        <v>769</v>
      </c>
      <c r="F61" s="405" t="s">
        <v>773</v>
      </c>
      <c r="G61" s="254" t="s">
        <v>99</v>
      </c>
      <c r="H61" s="410" t="s">
        <v>771</v>
      </c>
      <c r="I61" s="281">
        <v>30000000</v>
      </c>
      <c r="J61" s="263" t="s">
        <v>136</v>
      </c>
      <c r="K61" s="268"/>
      <c r="L61" s="410" t="s">
        <v>771</v>
      </c>
      <c r="M61" s="281">
        <v>35000000</v>
      </c>
    </row>
    <row r="62" spans="1:13" ht="60">
      <c r="A62" s="254">
        <v>2</v>
      </c>
      <c r="B62" s="254">
        <v>6</v>
      </c>
      <c r="C62" s="254">
        <v>18</v>
      </c>
      <c r="D62" s="254">
        <v>7</v>
      </c>
      <c r="E62" s="270" t="s">
        <v>41</v>
      </c>
      <c r="F62" s="253" t="s">
        <v>206</v>
      </c>
      <c r="G62" s="263" t="s">
        <v>144</v>
      </c>
      <c r="H62" s="279" t="s">
        <v>270</v>
      </c>
      <c r="I62" s="281">
        <v>299100000</v>
      </c>
      <c r="J62" s="263" t="s">
        <v>136</v>
      </c>
      <c r="K62" s="268"/>
      <c r="L62" s="279" t="s">
        <v>270</v>
      </c>
      <c r="M62" s="281">
        <v>300000000</v>
      </c>
    </row>
    <row r="63" spans="1:13" ht="60">
      <c r="A63" s="254">
        <v>2</v>
      </c>
      <c r="B63" s="254">
        <v>6</v>
      </c>
      <c r="C63" s="254">
        <v>18</v>
      </c>
      <c r="D63" s="254"/>
      <c r="E63" s="272" t="s">
        <v>766</v>
      </c>
      <c r="F63" s="405" t="s">
        <v>767</v>
      </c>
      <c r="G63" s="254" t="s">
        <v>99</v>
      </c>
      <c r="H63" s="410" t="s">
        <v>768</v>
      </c>
      <c r="I63" s="281">
        <v>50000000</v>
      </c>
      <c r="J63" s="263" t="s">
        <v>136</v>
      </c>
      <c r="K63" s="268"/>
      <c r="L63" s="410" t="s">
        <v>768</v>
      </c>
      <c r="M63" s="281">
        <v>75000000</v>
      </c>
    </row>
    <row r="64" spans="1:13" ht="32.25" customHeight="1">
      <c r="A64" s="319">
        <v>2</v>
      </c>
      <c r="B64" s="319">
        <v>6</v>
      </c>
      <c r="C64" s="319">
        <v>1</v>
      </c>
      <c r="D64" s="319"/>
      <c r="E64" s="326" t="s">
        <v>45</v>
      </c>
      <c r="F64" s="259"/>
      <c r="G64" s="254"/>
      <c r="H64" s="257"/>
      <c r="I64" s="259"/>
      <c r="J64" s="259"/>
      <c r="K64" s="259"/>
      <c r="L64" s="257"/>
      <c r="M64" s="259"/>
    </row>
    <row r="65" spans="1:13" ht="30.75" customHeight="1">
      <c r="A65" s="259">
        <v>2</v>
      </c>
      <c r="B65" s="259">
        <v>6</v>
      </c>
      <c r="C65" s="259">
        <v>1</v>
      </c>
      <c r="D65" s="259">
        <v>1</v>
      </c>
      <c r="E65" s="253" t="s">
        <v>46</v>
      </c>
      <c r="F65" s="270" t="s">
        <v>282</v>
      </c>
      <c r="G65" s="254" t="s">
        <v>99</v>
      </c>
      <c r="H65" s="411" t="s">
        <v>829</v>
      </c>
      <c r="I65" s="320">
        <v>4000000</v>
      </c>
      <c r="J65" s="263" t="s">
        <v>136</v>
      </c>
      <c r="K65" s="259"/>
      <c r="L65" s="411" t="s">
        <v>829</v>
      </c>
      <c r="M65" s="320">
        <v>5000000</v>
      </c>
    </row>
    <row r="66" spans="1:13" ht="45">
      <c r="A66" s="259">
        <v>2</v>
      </c>
      <c r="B66" s="259">
        <v>6</v>
      </c>
      <c r="C66" s="259">
        <v>1</v>
      </c>
      <c r="D66" s="259">
        <v>2</v>
      </c>
      <c r="E66" s="253" t="s">
        <v>47</v>
      </c>
      <c r="F66" s="270" t="s">
        <v>686</v>
      </c>
      <c r="G66" s="254" t="s">
        <v>99</v>
      </c>
      <c r="H66" s="412" t="s">
        <v>145</v>
      </c>
      <c r="I66" s="320">
        <v>250000000</v>
      </c>
      <c r="J66" s="263" t="s">
        <v>136</v>
      </c>
      <c r="K66" s="259"/>
      <c r="L66" s="412" t="s">
        <v>145</v>
      </c>
      <c r="M66" s="320">
        <v>260000000</v>
      </c>
    </row>
    <row r="67" spans="1:13" ht="33">
      <c r="A67" s="259">
        <v>2</v>
      </c>
      <c r="B67" s="259">
        <v>6</v>
      </c>
      <c r="C67" s="259">
        <v>1</v>
      </c>
      <c r="D67" s="259">
        <v>5</v>
      </c>
      <c r="E67" s="253" t="s">
        <v>728</v>
      </c>
      <c r="F67" s="355" t="s">
        <v>817</v>
      </c>
      <c r="G67" s="254" t="s">
        <v>99</v>
      </c>
      <c r="H67" s="412" t="s">
        <v>471</v>
      </c>
      <c r="I67" s="320">
        <v>36000000</v>
      </c>
      <c r="J67" s="263" t="s">
        <v>136</v>
      </c>
      <c r="K67" s="259"/>
      <c r="L67" s="412" t="s">
        <v>471</v>
      </c>
      <c r="M67" s="320">
        <v>36000000</v>
      </c>
    </row>
    <row r="68" spans="1:13" ht="30.75" customHeight="1">
      <c r="A68" s="259">
        <v>2</v>
      </c>
      <c r="B68" s="259">
        <v>6</v>
      </c>
      <c r="C68" s="259">
        <v>1</v>
      </c>
      <c r="D68" s="259">
        <v>6</v>
      </c>
      <c r="E68" s="253" t="s">
        <v>155</v>
      </c>
      <c r="F68" s="321" t="s">
        <v>305</v>
      </c>
      <c r="G68" s="254" t="s">
        <v>99</v>
      </c>
      <c r="H68" s="411" t="s">
        <v>830</v>
      </c>
      <c r="I68" s="322">
        <v>20000000</v>
      </c>
      <c r="J68" s="263" t="s">
        <v>136</v>
      </c>
      <c r="K68" s="259"/>
      <c r="L68" s="411" t="s">
        <v>830</v>
      </c>
      <c r="M68" s="322">
        <v>25000000</v>
      </c>
    </row>
    <row r="69" spans="1:13" ht="30">
      <c r="A69" s="259">
        <v>2</v>
      </c>
      <c r="B69" s="259">
        <v>6</v>
      </c>
      <c r="C69" s="259">
        <v>1</v>
      </c>
      <c r="D69" s="259">
        <v>8</v>
      </c>
      <c r="E69" s="253" t="s">
        <v>152</v>
      </c>
      <c r="F69" s="270" t="s">
        <v>286</v>
      </c>
      <c r="G69" s="254" t="s">
        <v>99</v>
      </c>
      <c r="H69" s="412" t="s">
        <v>829</v>
      </c>
      <c r="I69" s="320">
        <v>70000000</v>
      </c>
      <c r="J69" s="263" t="s">
        <v>136</v>
      </c>
      <c r="K69" s="259"/>
      <c r="L69" s="412" t="s">
        <v>829</v>
      </c>
      <c r="M69" s="320">
        <v>75000000</v>
      </c>
    </row>
    <row r="70" spans="1:13" ht="31.5" customHeight="1">
      <c r="A70" s="259">
        <v>2</v>
      </c>
      <c r="B70" s="259">
        <v>6</v>
      </c>
      <c r="C70" s="259">
        <v>1</v>
      </c>
      <c r="D70" s="259">
        <v>9</v>
      </c>
      <c r="E70" s="253" t="s">
        <v>48</v>
      </c>
      <c r="F70" s="321" t="s">
        <v>288</v>
      </c>
      <c r="G70" s="254" t="s">
        <v>99</v>
      </c>
      <c r="H70" s="412" t="s">
        <v>831</v>
      </c>
      <c r="I70" s="320">
        <v>30000000</v>
      </c>
      <c r="J70" s="263" t="s">
        <v>136</v>
      </c>
      <c r="K70" s="259"/>
      <c r="L70" s="412" t="s">
        <v>831</v>
      </c>
      <c r="M70" s="320">
        <v>35000000</v>
      </c>
    </row>
    <row r="71" spans="1:13" ht="27" customHeight="1">
      <c r="A71" s="259">
        <v>2</v>
      </c>
      <c r="B71" s="259">
        <v>6</v>
      </c>
      <c r="C71" s="259">
        <v>1</v>
      </c>
      <c r="D71" s="259">
        <v>10</v>
      </c>
      <c r="E71" s="253" t="s">
        <v>49</v>
      </c>
      <c r="F71" s="321" t="s">
        <v>291</v>
      </c>
      <c r="G71" s="254" t="s">
        <v>99</v>
      </c>
      <c r="H71" s="412" t="s">
        <v>832</v>
      </c>
      <c r="I71" s="320">
        <v>70000000</v>
      </c>
      <c r="J71" s="263" t="s">
        <v>136</v>
      </c>
      <c r="K71" s="259"/>
      <c r="L71" s="412" t="s">
        <v>832</v>
      </c>
      <c r="M71" s="320">
        <v>80000000</v>
      </c>
    </row>
    <row r="72" spans="1:13" ht="33" customHeight="1">
      <c r="A72" s="259">
        <v>2</v>
      </c>
      <c r="B72" s="259">
        <v>6</v>
      </c>
      <c r="C72" s="259">
        <v>1</v>
      </c>
      <c r="D72" s="259">
        <v>11</v>
      </c>
      <c r="E72" s="253" t="s">
        <v>50</v>
      </c>
      <c r="F72" s="321" t="s">
        <v>293</v>
      </c>
      <c r="G72" s="254" t="s">
        <v>99</v>
      </c>
      <c r="H72" s="412" t="s">
        <v>829</v>
      </c>
      <c r="I72" s="320">
        <v>27000000</v>
      </c>
      <c r="J72" s="263" t="s">
        <v>136</v>
      </c>
      <c r="K72" s="259"/>
      <c r="L72" s="412" t="s">
        <v>829</v>
      </c>
      <c r="M72" s="320">
        <v>30000000</v>
      </c>
    </row>
    <row r="73" spans="1:13" ht="35.25" customHeight="1">
      <c r="A73" s="259">
        <v>2</v>
      </c>
      <c r="B73" s="259">
        <v>6</v>
      </c>
      <c r="C73" s="259">
        <v>1</v>
      </c>
      <c r="D73" s="259">
        <v>12</v>
      </c>
      <c r="E73" s="253" t="s">
        <v>51</v>
      </c>
      <c r="F73" s="321" t="s">
        <v>295</v>
      </c>
      <c r="G73" s="254" t="s">
        <v>99</v>
      </c>
      <c r="H73" s="412" t="s">
        <v>833</v>
      </c>
      <c r="I73" s="320">
        <v>12000000</v>
      </c>
      <c r="J73" s="263" t="s">
        <v>136</v>
      </c>
      <c r="K73" s="259"/>
      <c r="L73" s="412" t="s">
        <v>833</v>
      </c>
      <c r="M73" s="320">
        <v>15000000</v>
      </c>
    </row>
    <row r="74" spans="1:13" ht="31.5" customHeight="1">
      <c r="A74" s="259">
        <v>2</v>
      </c>
      <c r="B74" s="259">
        <v>6</v>
      </c>
      <c r="C74" s="259">
        <v>1</v>
      </c>
      <c r="D74" s="259">
        <v>15</v>
      </c>
      <c r="E74" s="253" t="s">
        <v>53</v>
      </c>
      <c r="F74" s="321" t="s">
        <v>298</v>
      </c>
      <c r="G74" s="254" t="s">
        <v>99</v>
      </c>
      <c r="H74" s="412" t="s">
        <v>834</v>
      </c>
      <c r="I74" s="320">
        <v>22000000</v>
      </c>
      <c r="J74" s="263" t="s">
        <v>136</v>
      </c>
      <c r="K74" s="259"/>
      <c r="L74" s="412" t="s">
        <v>834</v>
      </c>
      <c r="M74" s="320">
        <v>22000000</v>
      </c>
    </row>
    <row r="75" spans="1:13" ht="42" customHeight="1">
      <c r="A75" s="259">
        <v>2</v>
      </c>
      <c r="B75" s="259">
        <v>6</v>
      </c>
      <c r="C75" s="259">
        <v>1</v>
      </c>
      <c r="D75" s="259">
        <v>16</v>
      </c>
      <c r="E75" s="253" t="s">
        <v>93</v>
      </c>
      <c r="F75" s="321" t="s">
        <v>303</v>
      </c>
      <c r="G75" s="254" t="s">
        <v>99</v>
      </c>
      <c r="H75" s="411" t="s">
        <v>835</v>
      </c>
      <c r="I75" s="320">
        <v>3500000</v>
      </c>
      <c r="J75" s="263" t="s">
        <v>136</v>
      </c>
      <c r="K75" s="259"/>
      <c r="L75" s="411" t="s">
        <v>835</v>
      </c>
      <c r="M75" s="320">
        <v>4000000</v>
      </c>
    </row>
    <row r="76" spans="1:13" ht="27.75" customHeight="1">
      <c r="A76" s="259">
        <v>2</v>
      </c>
      <c r="B76" s="259">
        <v>6</v>
      </c>
      <c r="C76" s="259">
        <v>1</v>
      </c>
      <c r="D76" s="259">
        <v>17</v>
      </c>
      <c r="E76" s="253" t="s">
        <v>54</v>
      </c>
      <c r="F76" s="321" t="s">
        <v>301</v>
      </c>
      <c r="G76" s="254" t="s">
        <v>99</v>
      </c>
      <c r="H76" s="412" t="s">
        <v>829</v>
      </c>
      <c r="I76" s="320">
        <v>55000000</v>
      </c>
      <c r="J76" s="263" t="s">
        <v>136</v>
      </c>
      <c r="K76" s="259"/>
      <c r="L76" s="412" t="s">
        <v>829</v>
      </c>
      <c r="M76" s="320">
        <v>60000000</v>
      </c>
    </row>
    <row r="77" spans="1:13" ht="36.75" customHeight="1">
      <c r="A77" s="259">
        <v>2</v>
      </c>
      <c r="B77" s="259">
        <v>6</v>
      </c>
      <c r="C77" s="259">
        <v>1</v>
      </c>
      <c r="D77" s="259">
        <v>18</v>
      </c>
      <c r="E77" s="253" t="s">
        <v>56</v>
      </c>
      <c r="F77" s="321" t="s">
        <v>677</v>
      </c>
      <c r="G77" s="254" t="s">
        <v>99</v>
      </c>
      <c r="H77" s="412" t="s">
        <v>829</v>
      </c>
      <c r="I77" s="320">
        <v>375000000</v>
      </c>
      <c r="J77" s="263" t="s">
        <v>136</v>
      </c>
      <c r="K77" s="259"/>
      <c r="L77" s="412" t="s">
        <v>829</v>
      </c>
      <c r="M77" s="320">
        <v>400000000</v>
      </c>
    </row>
    <row r="78" spans="1:13" ht="76.5" customHeight="1">
      <c r="A78" s="259"/>
      <c r="B78" s="259"/>
      <c r="C78" s="259"/>
      <c r="D78" s="259"/>
      <c r="E78" s="253"/>
      <c r="F78" s="253" t="s">
        <v>146</v>
      </c>
      <c r="G78" s="259"/>
      <c r="H78" s="413"/>
      <c r="I78" s="259"/>
      <c r="J78" s="259"/>
      <c r="K78" s="259"/>
      <c r="L78" s="413"/>
      <c r="M78" s="259"/>
    </row>
    <row r="79" spans="1:13" ht="27.75" customHeight="1">
      <c r="A79" s="259">
        <v>2</v>
      </c>
      <c r="B79" s="259">
        <v>6</v>
      </c>
      <c r="C79" s="259">
        <v>1</v>
      </c>
      <c r="D79" s="259">
        <v>20</v>
      </c>
      <c r="E79" s="253" t="s">
        <v>153</v>
      </c>
      <c r="F79" s="321" t="s">
        <v>312</v>
      </c>
      <c r="G79" s="254" t="s">
        <v>99</v>
      </c>
      <c r="H79" s="412" t="s">
        <v>829</v>
      </c>
      <c r="I79" s="320">
        <v>80000000</v>
      </c>
      <c r="J79" s="263" t="s">
        <v>136</v>
      </c>
      <c r="K79" s="259"/>
      <c r="L79" s="412" t="s">
        <v>829</v>
      </c>
      <c r="M79" s="320">
        <v>85000000</v>
      </c>
    </row>
    <row r="80" spans="1:13" ht="33" customHeight="1">
      <c r="A80" s="319">
        <v>2</v>
      </c>
      <c r="B80" s="319">
        <v>6</v>
      </c>
      <c r="C80" s="319">
        <v>2</v>
      </c>
      <c r="D80" s="319"/>
      <c r="E80" s="280" t="s">
        <v>57</v>
      </c>
      <c r="F80" s="259"/>
      <c r="G80" s="259"/>
      <c r="H80" s="257"/>
      <c r="I80" s="259"/>
      <c r="J80" s="259"/>
      <c r="K80" s="259"/>
      <c r="L80" s="257"/>
      <c r="M80" s="259"/>
    </row>
    <row r="81" spans="1:14" ht="33">
      <c r="A81" s="254">
        <v>2</v>
      </c>
      <c r="B81" s="254">
        <v>6</v>
      </c>
      <c r="C81" s="259">
        <v>2</v>
      </c>
      <c r="D81" s="260" t="s">
        <v>374</v>
      </c>
      <c r="E81" s="270" t="s">
        <v>505</v>
      </c>
      <c r="F81" s="403" t="s">
        <v>837</v>
      </c>
      <c r="G81" s="254" t="s">
        <v>99</v>
      </c>
      <c r="H81" s="401" t="s">
        <v>845</v>
      </c>
      <c r="I81" s="281">
        <v>52000000</v>
      </c>
      <c r="J81" s="263" t="s">
        <v>136</v>
      </c>
      <c r="K81" s="265"/>
      <c r="L81" s="270"/>
      <c r="M81" s="281">
        <v>55000000</v>
      </c>
    </row>
    <row r="82" spans="1:14" ht="31.5" customHeight="1">
      <c r="A82" s="259">
        <v>2</v>
      </c>
      <c r="B82" s="259">
        <v>6</v>
      </c>
      <c r="C82" s="259">
        <v>2</v>
      </c>
      <c r="D82" s="259">
        <v>9</v>
      </c>
      <c r="E82" s="269" t="s">
        <v>685</v>
      </c>
      <c r="F82" s="197" t="s">
        <v>838</v>
      </c>
      <c r="G82" s="254" t="s">
        <v>99</v>
      </c>
      <c r="H82" s="401" t="s">
        <v>846</v>
      </c>
      <c r="I82" s="323">
        <v>125000000</v>
      </c>
      <c r="J82" s="263" t="s">
        <v>136</v>
      </c>
      <c r="K82" s="323"/>
      <c r="L82" s="279" t="s">
        <v>296</v>
      </c>
      <c r="M82" s="323">
        <v>150000000</v>
      </c>
    </row>
    <row r="83" spans="1:14" ht="36" customHeight="1">
      <c r="A83" s="259">
        <v>2</v>
      </c>
      <c r="B83" s="259">
        <v>6</v>
      </c>
      <c r="C83" s="259">
        <v>2</v>
      </c>
      <c r="D83" s="259">
        <v>22</v>
      </c>
      <c r="E83" s="253" t="s">
        <v>59</v>
      </c>
      <c r="F83" s="355" t="s">
        <v>839</v>
      </c>
      <c r="G83" s="254" t="s">
        <v>99</v>
      </c>
      <c r="H83" s="401" t="s">
        <v>845</v>
      </c>
      <c r="I83" s="322">
        <v>175000000</v>
      </c>
      <c r="J83" s="263" t="s">
        <v>136</v>
      </c>
      <c r="K83" s="323"/>
      <c r="L83" s="279" t="s">
        <v>158</v>
      </c>
      <c r="M83" s="322">
        <v>200000000</v>
      </c>
    </row>
    <row r="84" spans="1:14" ht="40.5" customHeight="1">
      <c r="A84" s="259">
        <v>2</v>
      </c>
      <c r="B84" s="259">
        <v>6</v>
      </c>
      <c r="C84" s="259">
        <v>2</v>
      </c>
      <c r="D84" s="259">
        <v>24</v>
      </c>
      <c r="E84" s="253" t="s">
        <v>58</v>
      </c>
      <c r="F84" s="355" t="s">
        <v>839</v>
      </c>
      <c r="G84" s="254" t="s">
        <v>99</v>
      </c>
      <c r="H84" s="194" t="s">
        <v>847</v>
      </c>
      <c r="I84" s="320">
        <v>300000000</v>
      </c>
      <c r="J84" s="263" t="s">
        <v>136</v>
      </c>
      <c r="K84" s="323"/>
      <c r="L84" s="279" t="s">
        <v>306</v>
      </c>
      <c r="M84" s="320">
        <v>350000000</v>
      </c>
    </row>
    <row r="85" spans="1:14" ht="27" customHeight="1">
      <c r="A85" s="319">
        <v>2</v>
      </c>
      <c r="B85" s="319">
        <v>6</v>
      </c>
      <c r="C85" s="319">
        <v>3</v>
      </c>
      <c r="D85" s="319"/>
      <c r="E85" s="324" t="s">
        <v>60</v>
      </c>
      <c r="F85" s="259"/>
      <c r="G85" s="259"/>
      <c r="H85" s="257"/>
      <c r="I85" s="259"/>
      <c r="J85" s="323"/>
      <c r="K85" s="323"/>
      <c r="L85" s="257"/>
      <c r="M85" s="259"/>
    </row>
    <row r="86" spans="1:14" ht="32.25" customHeight="1">
      <c r="A86" s="259">
        <v>2</v>
      </c>
      <c r="B86" s="259">
        <v>6</v>
      </c>
      <c r="C86" s="259">
        <v>3</v>
      </c>
      <c r="D86" s="259">
        <v>5</v>
      </c>
      <c r="E86" s="253" t="s">
        <v>61</v>
      </c>
      <c r="F86" s="321" t="s">
        <v>672</v>
      </c>
      <c r="G86" s="254" t="s">
        <v>99</v>
      </c>
      <c r="H86" s="279" t="s">
        <v>683</v>
      </c>
      <c r="I86" s="320">
        <v>35000000</v>
      </c>
      <c r="J86" s="263" t="s">
        <v>136</v>
      </c>
      <c r="K86" s="320"/>
      <c r="L86" s="279" t="s">
        <v>324</v>
      </c>
      <c r="M86" s="320">
        <v>35000000</v>
      </c>
      <c r="N86" s="250"/>
    </row>
    <row r="87" spans="1:14" ht="30">
      <c r="A87" s="259">
        <v>2</v>
      </c>
      <c r="B87" s="259">
        <v>6</v>
      </c>
      <c r="C87" s="259">
        <v>3</v>
      </c>
      <c r="D87" s="259">
        <v>6</v>
      </c>
      <c r="E87" s="253" t="s">
        <v>687</v>
      </c>
      <c r="F87" s="321" t="s">
        <v>673</v>
      </c>
      <c r="G87" s="254" t="s">
        <v>99</v>
      </c>
      <c r="H87" s="279" t="s">
        <v>683</v>
      </c>
      <c r="I87" s="320">
        <v>40000000</v>
      </c>
      <c r="J87" s="263" t="s">
        <v>136</v>
      </c>
      <c r="K87" s="320"/>
      <c r="L87" s="279" t="s">
        <v>324</v>
      </c>
      <c r="M87" s="320">
        <v>40000000</v>
      </c>
      <c r="N87" s="250"/>
    </row>
    <row r="88" spans="1:14" ht="44.25" customHeight="1">
      <c r="A88" s="319">
        <v>2</v>
      </c>
      <c r="B88" s="319">
        <v>6</v>
      </c>
      <c r="C88" s="319">
        <v>6</v>
      </c>
      <c r="D88" s="319"/>
      <c r="E88" s="278" t="s">
        <v>62</v>
      </c>
      <c r="F88" s="259"/>
      <c r="G88" s="254"/>
      <c r="H88" s="257"/>
      <c r="I88" s="259"/>
      <c r="J88" s="259"/>
      <c r="K88" s="259"/>
      <c r="L88" s="257"/>
      <c r="M88" s="259"/>
      <c r="N88" s="250"/>
    </row>
    <row r="89" spans="1:14" ht="30">
      <c r="A89" s="259">
        <v>2</v>
      </c>
      <c r="B89" s="259">
        <v>6</v>
      </c>
      <c r="C89" s="259">
        <v>6</v>
      </c>
      <c r="D89" s="259">
        <v>1</v>
      </c>
      <c r="E89" s="270" t="s">
        <v>674</v>
      </c>
      <c r="F89" s="253" t="s">
        <v>688</v>
      </c>
      <c r="G89" s="254" t="s">
        <v>99</v>
      </c>
      <c r="H89" s="257" t="s">
        <v>689</v>
      </c>
      <c r="I89" s="320">
        <v>36000000</v>
      </c>
      <c r="J89" s="263" t="s">
        <v>136</v>
      </c>
      <c r="K89" s="259"/>
      <c r="L89" s="257" t="s">
        <v>689</v>
      </c>
      <c r="M89" s="320">
        <v>40000000</v>
      </c>
      <c r="N89" s="250"/>
    </row>
    <row r="90" spans="1:14" ht="29.25" customHeight="1">
      <c r="A90" s="259">
        <v>2</v>
      </c>
      <c r="B90" s="259">
        <v>6</v>
      </c>
      <c r="C90" s="259">
        <v>6</v>
      </c>
      <c r="D90" s="259">
        <v>5</v>
      </c>
      <c r="E90" s="253" t="s">
        <v>63</v>
      </c>
      <c r="F90" s="321" t="s">
        <v>326</v>
      </c>
      <c r="G90" s="254" t="s">
        <v>99</v>
      </c>
      <c r="H90" s="279" t="s">
        <v>524</v>
      </c>
      <c r="I90" s="320">
        <v>50000000</v>
      </c>
      <c r="J90" s="263" t="s">
        <v>136</v>
      </c>
      <c r="K90" s="259"/>
      <c r="L90" s="279" t="s">
        <v>524</v>
      </c>
      <c r="M90" s="320">
        <v>50000000</v>
      </c>
    </row>
    <row r="91" spans="1:14" ht="29.25" customHeight="1">
      <c r="A91" s="259">
        <v>2</v>
      </c>
      <c r="B91" s="259">
        <v>6</v>
      </c>
      <c r="C91" s="259">
        <v>6</v>
      </c>
      <c r="D91" s="259">
        <v>7</v>
      </c>
      <c r="E91" s="270" t="s">
        <v>675</v>
      </c>
      <c r="F91" s="253" t="s">
        <v>676</v>
      </c>
      <c r="G91" s="254" t="s">
        <v>99</v>
      </c>
      <c r="H91" s="257" t="s">
        <v>327</v>
      </c>
      <c r="I91" s="320">
        <v>12000000</v>
      </c>
      <c r="J91" s="263" t="s">
        <v>136</v>
      </c>
      <c r="K91" s="259"/>
      <c r="L91" s="257" t="s">
        <v>327</v>
      </c>
      <c r="M91" s="320">
        <v>12000000</v>
      </c>
    </row>
    <row r="92" spans="1:14" ht="29.25" customHeight="1">
      <c r="A92" s="259">
        <v>2</v>
      </c>
      <c r="B92" s="259">
        <v>6</v>
      </c>
      <c r="C92" s="259">
        <v>6</v>
      </c>
      <c r="D92" s="259">
        <v>4</v>
      </c>
      <c r="E92" s="270" t="s">
        <v>681</v>
      </c>
      <c r="F92" s="253" t="s">
        <v>682</v>
      </c>
      <c r="G92" s="254" t="s">
        <v>99</v>
      </c>
      <c r="H92" s="257" t="s">
        <v>327</v>
      </c>
      <c r="I92" s="320">
        <v>25000000</v>
      </c>
      <c r="J92" s="263" t="s">
        <v>136</v>
      </c>
      <c r="K92" s="259"/>
      <c r="L92" s="257" t="s">
        <v>327</v>
      </c>
      <c r="M92" s="320">
        <v>25000000</v>
      </c>
    </row>
    <row r="93" spans="1:14" ht="30.75" customHeight="1">
      <c r="A93" s="259">
        <v>2</v>
      </c>
      <c r="B93" s="259">
        <v>6</v>
      </c>
      <c r="C93" s="259">
        <v>6</v>
      </c>
      <c r="D93" s="259">
        <v>8</v>
      </c>
      <c r="E93" s="253" t="s">
        <v>64</v>
      </c>
      <c r="F93" s="321" t="s">
        <v>329</v>
      </c>
      <c r="G93" s="254" t="s">
        <v>99</v>
      </c>
      <c r="H93" s="279" t="s">
        <v>524</v>
      </c>
      <c r="I93" s="320">
        <v>40000000</v>
      </c>
      <c r="J93" s="263" t="s">
        <v>136</v>
      </c>
      <c r="K93" s="259"/>
      <c r="L93" s="279" t="s">
        <v>524</v>
      </c>
      <c r="M93" s="320">
        <v>42000000</v>
      </c>
    </row>
    <row r="94" spans="1:14" ht="30.75" customHeight="1">
      <c r="A94" s="259">
        <v>2</v>
      </c>
      <c r="B94" s="259">
        <v>6</v>
      </c>
      <c r="C94" s="259">
        <v>6</v>
      </c>
      <c r="D94" s="259">
        <v>9</v>
      </c>
      <c r="E94" s="253" t="s">
        <v>55</v>
      </c>
      <c r="F94" s="253" t="s">
        <v>156</v>
      </c>
      <c r="G94" s="254" t="s">
        <v>99</v>
      </c>
      <c r="H94" s="325" t="s">
        <v>308</v>
      </c>
      <c r="I94" s="320">
        <v>15000000</v>
      </c>
      <c r="J94" s="263" t="s">
        <v>136</v>
      </c>
      <c r="K94" s="259"/>
      <c r="L94" s="325" t="s">
        <v>308</v>
      </c>
      <c r="M94" s="320">
        <v>15500000</v>
      </c>
    </row>
    <row r="95" spans="1:14">
      <c r="A95" s="12"/>
      <c r="B95" s="12"/>
      <c r="C95" s="12"/>
      <c r="D95" s="12"/>
      <c r="E95" s="12"/>
      <c r="F95" s="12"/>
      <c r="G95" s="12"/>
      <c r="H95" s="95"/>
      <c r="I95" s="250"/>
      <c r="J95" s="12"/>
      <c r="K95" s="12"/>
      <c r="L95" s="95"/>
      <c r="M95" s="12"/>
    </row>
    <row r="96" spans="1:14">
      <c r="A96" s="12"/>
      <c r="B96" s="12"/>
      <c r="C96" s="12"/>
      <c r="D96" s="12"/>
      <c r="E96" s="12"/>
      <c r="F96" s="12"/>
      <c r="G96" s="12"/>
      <c r="H96" s="95"/>
      <c r="I96" s="250"/>
      <c r="J96" s="12"/>
      <c r="K96" s="12"/>
      <c r="L96" s="95"/>
      <c r="M96" s="12"/>
    </row>
    <row r="97" spans="1:13">
      <c r="A97" s="12"/>
      <c r="B97" s="12"/>
      <c r="C97" s="12"/>
      <c r="D97" s="12"/>
      <c r="E97" s="12"/>
      <c r="F97" s="12"/>
      <c r="G97" s="12"/>
      <c r="H97" s="95"/>
      <c r="I97" s="250"/>
      <c r="J97" s="12"/>
      <c r="K97" s="12"/>
      <c r="L97" s="95"/>
      <c r="M97" s="12"/>
    </row>
    <row r="98" spans="1:13">
      <c r="A98" s="12"/>
      <c r="B98" s="12"/>
      <c r="C98" s="12"/>
      <c r="D98" s="12"/>
      <c r="E98" s="12"/>
      <c r="F98" s="12"/>
      <c r="G98" s="12"/>
      <c r="H98" s="95"/>
      <c r="I98" s="12"/>
      <c r="J98" s="12"/>
      <c r="K98" s="24" t="s">
        <v>148</v>
      </c>
      <c r="M98" s="12"/>
    </row>
    <row r="99" spans="1:13" ht="15.75">
      <c r="A99" s="12"/>
      <c r="B99" s="12"/>
      <c r="C99" s="12"/>
      <c r="D99" s="12"/>
      <c r="E99" s="12"/>
      <c r="F99" s="12"/>
      <c r="G99" s="12"/>
      <c r="H99" s="95"/>
      <c r="I99" s="12"/>
      <c r="J99" s="12"/>
      <c r="K99" s="25" t="s">
        <v>99</v>
      </c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95"/>
      <c r="I100" s="12"/>
      <c r="J100" s="12"/>
      <c r="K100" s="24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95"/>
      <c r="I101" s="12"/>
      <c r="J101" s="12"/>
      <c r="K101" s="24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95"/>
      <c r="I102" s="12"/>
      <c r="J102" s="12"/>
      <c r="K102" s="24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95"/>
      <c r="I103" s="12"/>
      <c r="J103" s="12"/>
      <c r="K103" s="26" t="s">
        <v>740</v>
      </c>
      <c r="M103" s="12"/>
    </row>
    <row r="104" spans="1:13">
      <c r="A104" s="12"/>
      <c r="B104" s="12"/>
      <c r="D104" s="12"/>
      <c r="E104" s="12"/>
      <c r="F104" s="12"/>
      <c r="G104" s="12"/>
      <c r="H104" s="95"/>
      <c r="I104" s="12"/>
      <c r="J104" s="12"/>
      <c r="K104" s="24" t="s">
        <v>759</v>
      </c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95"/>
      <c r="I105" s="12"/>
      <c r="J105" s="12"/>
      <c r="K105" s="12"/>
      <c r="L105" s="95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95"/>
      <c r="I106" s="12"/>
      <c r="J106" s="12"/>
      <c r="K106" s="12"/>
      <c r="L106" s="95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95"/>
      <c r="I107" s="12"/>
      <c r="J107" s="12"/>
      <c r="K107" s="12"/>
      <c r="L107" s="95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95"/>
      <c r="I108" s="12"/>
      <c r="J108" s="12"/>
      <c r="K108" s="12"/>
      <c r="L108" s="95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95"/>
      <c r="I109" s="12"/>
      <c r="J109" s="12"/>
      <c r="K109" s="12"/>
      <c r="L109" s="95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95"/>
      <c r="I110" s="12"/>
      <c r="J110" s="12"/>
      <c r="K110" s="12"/>
      <c r="L110" s="95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95"/>
      <c r="I111" s="12"/>
      <c r="J111" s="12"/>
      <c r="K111" s="12"/>
      <c r="L111" s="95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95"/>
      <c r="I112" s="12"/>
      <c r="J112" s="12"/>
      <c r="K112" s="12"/>
      <c r="L112" s="95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95"/>
      <c r="I113" s="12"/>
      <c r="J113" s="12"/>
      <c r="K113" s="12"/>
      <c r="L113" s="95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95"/>
      <c r="I114" s="12"/>
      <c r="J114" s="12"/>
      <c r="K114" s="12"/>
      <c r="L114" s="95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95"/>
      <c r="I115" s="12"/>
      <c r="J115" s="12"/>
      <c r="K115" s="12"/>
      <c r="L115" s="95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95"/>
      <c r="I116" s="12"/>
      <c r="J116" s="12"/>
      <c r="K116" s="12"/>
      <c r="L116" s="95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95"/>
      <c r="I117" s="12"/>
      <c r="J117" s="12"/>
      <c r="K117" s="12"/>
      <c r="L117" s="95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95"/>
      <c r="I118" s="12"/>
      <c r="J118" s="12"/>
      <c r="K118" s="12"/>
      <c r="L118" s="95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95"/>
      <c r="I119" s="12"/>
      <c r="J119" s="12"/>
      <c r="K119" s="12"/>
      <c r="L119" s="95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95"/>
      <c r="I120" s="12"/>
      <c r="J120" s="12"/>
      <c r="K120" s="12"/>
      <c r="L120" s="95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95"/>
      <c r="I121" s="12"/>
      <c r="J121" s="12"/>
      <c r="K121" s="12"/>
      <c r="L121" s="95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95"/>
      <c r="I122" s="12"/>
      <c r="J122" s="12"/>
      <c r="K122" s="12"/>
      <c r="L122" s="95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95"/>
      <c r="I123" s="12"/>
      <c r="J123" s="12"/>
      <c r="K123" s="12"/>
      <c r="L123" s="95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95"/>
      <c r="I124" s="12"/>
      <c r="J124" s="12"/>
      <c r="K124" s="12"/>
      <c r="L124" s="95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95"/>
      <c r="I125" s="12"/>
      <c r="J125" s="12"/>
      <c r="K125" s="12"/>
      <c r="L125" s="95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95"/>
      <c r="I126" s="12"/>
      <c r="J126" s="12"/>
      <c r="K126" s="12"/>
      <c r="L126" s="95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95"/>
      <c r="I127" s="12"/>
      <c r="J127" s="12"/>
      <c r="K127" s="12"/>
      <c r="L127" s="95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95"/>
      <c r="I128" s="12"/>
      <c r="J128" s="12"/>
      <c r="K128" s="12"/>
      <c r="L128" s="95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95"/>
      <c r="I129" s="12"/>
      <c r="J129" s="12"/>
      <c r="K129" s="12"/>
      <c r="L129" s="95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95"/>
      <c r="I130" s="12"/>
      <c r="J130" s="12"/>
      <c r="K130" s="12"/>
      <c r="L130" s="95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95"/>
      <c r="I131" s="12"/>
      <c r="J131" s="12"/>
      <c r="K131" s="12"/>
      <c r="L131" s="95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95"/>
      <c r="I132" s="12"/>
      <c r="J132" s="12"/>
      <c r="K132" s="12"/>
      <c r="L132" s="95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95"/>
      <c r="I133" s="12"/>
      <c r="J133" s="12"/>
      <c r="K133" s="12"/>
      <c r="L133" s="95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95"/>
      <c r="I134" s="12"/>
      <c r="J134" s="12"/>
      <c r="K134" s="12"/>
      <c r="L134" s="95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95"/>
      <c r="I135" s="12"/>
      <c r="J135" s="12"/>
      <c r="K135" s="12"/>
      <c r="L135" s="95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95"/>
      <c r="I136" s="12"/>
      <c r="J136" s="12"/>
      <c r="K136" s="12"/>
      <c r="L136" s="95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95"/>
      <c r="I137" s="12"/>
      <c r="J137" s="12"/>
      <c r="K137" s="12"/>
      <c r="L137" s="95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95"/>
      <c r="I138" s="12"/>
      <c r="J138" s="12"/>
      <c r="K138" s="12"/>
      <c r="L138" s="95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95"/>
      <c r="I139" s="12"/>
      <c r="J139" s="12"/>
      <c r="K139" s="12"/>
      <c r="L139" s="95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95"/>
      <c r="I140" s="12"/>
      <c r="J140" s="12"/>
      <c r="K140" s="12"/>
      <c r="L140" s="95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95"/>
      <c r="I141" s="12"/>
      <c r="J141" s="12"/>
      <c r="K141" s="12"/>
      <c r="L141" s="95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95"/>
      <c r="I142" s="12"/>
      <c r="J142" s="12"/>
      <c r="K142" s="12"/>
      <c r="L142" s="95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95"/>
      <c r="I143" s="12"/>
      <c r="J143" s="12"/>
      <c r="K143" s="12"/>
      <c r="L143" s="95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95"/>
      <c r="I144" s="12"/>
      <c r="J144" s="12"/>
      <c r="K144" s="12"/>
      <c r="L144" s="95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95"/>
      <c r="I145" s="12"/>
      <c r="J145" s="12"/>
      <c r="K145" s="12"/>
      <c r="L145" s="95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95"/>
      <c r="I146" s="12"/>
      <c r="J146" s="12"/>
      <c r="K146" s="12"/>
      <c r="L146" s="95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95"/>
      <c r="I147" s="12"/>
      <c r="J147" s="12"/>
      <c r="K147" s="12"/>
      <c r="L147" s="95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95"/>
      <c r="I148" s="12"/>
      <c r="J148" s="12"/>
      <c r="K148" s="12"/>
      <c r="L148" s="95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95"/>
      <c r="I149" s="12"/>
      <c r="J149" s="12"/>
      <c r="K149" s="12"/>
      <c r="L149" s="95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95"/>
      <c r="I150" s="12"/>
      <c r="J150" s="12"/>
      <c r="K150" s="12"/>
      <c r="L150" s="95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95"/>
      <c r="I151" s="12"/>
      <c r="J151" s="12"/>
      <c r="K151" s="12"/>
      <c r="L151" s="95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95"/>
      <c r="I152" s="12"/>
      <c r="J152" s="12"/>
      <c r="K152" s="12"/>
      <c r="L152" s="95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95"/>
      <c r="I153" s="12"/>
      <c r="J153" s="12"/>
      <c r="K153" s="12"/>
      <c r="L153" s="95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95"/>
      <c r="I154" s="12"/>
      <c r="J154" s="12"/>
      <c r="K154" s="12"/>
      <c r="L154" s="95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95"/>
      <c r="I155" s="12"/>
      <c r="J155" s="12"/>
      <c r="K155" s="12"/>
      <c r="L155" s="95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95"/>
      <c r="I156" s="12"/>
      <c r="J156" s="12"/>
      <c r="K156" s="12"/>
      <c r="L156" s="95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95"/>
      <c r="I157" s="12"/>
      <c r="J157" s="12"/>
      <c r="K157" s="12"/>
      <c r="L157" s="95"/>
      <c r="M157" s="12"/>
    </row>
  </sheetData>
  <mergeCells count="10">
    <mergeCell ref="E7:E8"/>
    <mergeCell ref="A1:M1"/>
    <mergeCell ref="A9:D9"/>
    <mergeCell ref="A2:M2"/>
    <mergeCell ref="A3:M3"/>
    <mergeCell ref="A4:M4"/>
    <mergeCell ref="A7:D8"/>
    <mergeCell ref="G7:J7"/>
    <mergeCell ref="K7:K8"/>
    <mergeCell ref="L7:M7"/>
  </mergeCells>
  <pageMargins left="0.7" right="0.7" top="0.75" bottom="0.75" header="0.3" footer="0.3"/>
  <pageSetup paperSize="5" scale="80" orientation="landscape" horizontalDpi="4294967293" verticalDpi="180" r:id="rId1"/>
  <rowBreaks count="4" manualBreakCount="4">
    <brk id="18" max="16383" man="1"/>
    <brk id="49" max="16383" man="1"/>
    <brk id="57" max="16383" man="1"/>
    <brk id="8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zoomScale="91" zoomScaleNormal="91" workbookViewId="0">
      <selection activeCell="K4" sqref="K4"/>
    </sheetView>
  </sheetViews>
  <sheetFormatPr defaultRowHeight="15"/>
  <cols>
    <col min="1" max="1" width="4.5703125" customWidth="1"/>
    <col min="2" max="2" width="50.140625" customWidth="1"/>
    <col min="3" max="3" width="19" style="4" customWidth="1"/>
    <col min="4" max="4" width="42.140625" customWidth="1"/>
    <col min="5" max="5" width="19.85546875" customWidth="1"/>
    <col min="6" max="6" width="15.7109375" customWidth="1"/>
  </cols>
  <sheetData>
    <row r="1" spans="1:6" ht="18.75">
      <c r="A1" s="798" t="s">
        <v>912</v>
      </c>
      <c r="B1" s="798"/>
      <c r="C1" s="798"/>
      <c r="D1" s="798"/>
      <c r="E1" s="798"/>
      <c r="F1" s="798"/>
    </row>
    <row r="2" spans="1:6" ht="18.75">
      <c r="A2" s="798" t="s">
        <v>765</v>
      </c>
      <c r="B2" s="798"/>
      <c r="C2" s="798"/>
      <c r="D2" s="798"/>
      <c r="E2" s="798"/>
      <c r="F2" s="798"/>
    </row>
    <row r="3" spans="1:6" ht="18.75">
      <c r="A3" s="798" t="s">
        <v>18</v>
      </c>
      <c r="B3" s="798"/>
      <c r="C3" s="798"/>
      <c r="D3" s="798"/>
      <c r="E3" s="798"/>
      <c r="F3" s="798"/>
    </row>
    <row r="5" spans="1:6" ht="16.5">
      <c r="A5" s="13" t="s">
        <v>19</v>
      </c>
      <c r="B5" s="8"/>
      <c r="C5" s="14"/>
      <c r="D5" s="8"/>
      <c r="E5" s="8"/>
      <c r="F5" s="8"/>
    </row>
    <row r="6" spans="1:6" ht="16.5">
      <c r="A6" s="15" t="s">
        <v>16</v>
      </c>
      <c r="B6" s="15" t="s">
        <v>20</v>
      </c>
      <c r="C6" s="15" t="s">
        <v>21</v>
      </c>
      <c r="D6" s="15" t="s">
        <v>22</v>
      </c>
      <c r="E6" s="15" t="s">
        <v>23</v>
      </c>
      <c r="F6" s="15" t="s">
        <v>24</v>
      </c>
    </row>
    <row r="7" spans="1:6" ht="16.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</row>
    <row r="8" spans="1:6" ht="16.5">
      <c r="A8" s="7">
        <v>1</v>
      </c>
      <c r="B8" s="5" t="s">
        <v>97</v>
      </c>
      <c r="C8" s="11"/>
      <c r="D8" s="17"/>
      <c r="E8" s="11"/>
      <c r="F8" s="11"/>
    </row>
    <row r="9" spans="1:6" ht="25.5">
      <c r="A9" s="7"/>
      <c r="B9" s="5" t="s">
        <v>66</v>
      </c>
      <c r="C9" s="11"/>
      <c r="D9" s="17"/>
      <c r="E9" s="11"/>
      <c r="F9" s="11"/>
    </row>
    <row r="10" spans="1:6" ht="41.25" customHeight="1">
      <c r="A10" s="7"/>
      <c r="B10" s="196" t="s">
        <v>85</v>
      </c>
      <c r="C10" s="194" t="s">
        <v>122</v>
      </c>
      <c r="D10" s="197" t="s">
        <v>120</v>
      </c>
      <c r="E10" s="194" t="s">
        <v>790</v>
      </c>
      <c r="F10" s="194" t="s">
        <v>121</v>
      </c>
    </row>
    <row r="11" spans="1:6" ht="41.25" customHeight="1">
      <c r="A11" s="195"/>
      <c r="B11" s="390" t="s">
        <v>167</v>
      </c>
      <c r="C11" s="11" t="s">
        <v>99</v>
      </c>
      <c r="D11" s="389" t="s">
        <v>791</v>
      </c>
      <c r="E11" s="194" t="s">
        <v>630</v>
      </c>
      <c r="F11" s="194" t="s">
        <v>121</v>
      </c>
    </row>
    <row r="12" spans="1:6" ht="41.25" customHeight="1">
      <c r="A12" s="195"/>
      <c r="B12" s="334" t="s">
        <v>30</v>
      </c>
      <c r="C12" s="11" t="s">
        <v>99</v>
      </c>
      <c r="D12" s="383" t="s">
        <v>792</v>
      </c>
      <c r="E12" s="194" t="s">
        <v>137</v>
      </c>
      <c r="F12" s="194" t="s">
        <v>121</v>
      </c>
    </row>
    <row r="13" spans="1:6" ht="25.5">
      <c r="A13" s="7"/>
      <c r="B13" s="5" t="s">
        <v>65</v>
      </c>
      <c r="C13" s="11"/>
      <c r="D13" s="7"/>
      <c r="E13" s="11"/>
      <c r="F13" s="11"/>
    </row>
    <row r="14" spans="1:6" ht="39.75" customHeight="1">
      <c r="A14" s="7"/>
      <c r="B14" s="6" t="s">
        <v>32</v>
      </c>
      <c r="C14" s="11" t="s">
        <v>99</v>
      </c>
      <c r="D14" s="17" t="s">
        <v>788</v>
      </c>
      <c r="E14" s="11" t="s">
        <v>789</v>
      </c>
      <c r="F14" s="11" t="s">
        <v>121</v>
      </c>
    </row>
    <row r="15" spans="1:6" ht="69.75" customHeight="1">
      <c r="A15" s="191"/>
      <c r="B15" s="192" t="s">
        <v>83</v>
      </c>
      <c r="C15" s="193" t="s">
        <v>99</v>
      </c>
      <c r="D15" s="391" t="s">
        <v>793</v>
      </c>
      <c r="E15" s="194" t="s">
        <v>794</v>
      </c>
      <c r="F15" s="194" t="s">
        <v>123</v>
      </c>
    </row>
    <row r="16" spans="1:6" ht="16.5">
      <c r="A16" s="7"/>
      <c r="B16" s="5" t="s">
        <v>67</v>
      </c>
      <c r="C16" s="11"/>
      <c r="D16" s="17"/>
      <c r="E16" s="11"/>
      <c r="F16" s="11"/>
    </row>
    <row r="17" spans="1:6" ht="49.5">
      <c r="A17" s="7"/>
      <c r="B17" s="392" t="s">
        <v>89</v>
      </c>
      <c r="C17" s="11" t="s">
        <v>99</v>
      </c>
      <c r="D17" s="391" t="s">
        <v>795</v>
      </c>
      <c r="E17" s="11" t="s">
        <v>796</v>
      </c>
      <c r="F17" s="11" t="s">
        <v>123</v>
      </c>
    </row>
    <row r="18" spans="1:6" ht="49.5">
      <c r="A18" s="195"/>
      <c r="B18" s="394" t="s">
        <v>629</v>
      </c>
      <c r="C18" s="11" t="s">
        <v>99</v>
      </c>
      <c r="D18" s="391" t="s">
        <v>797</v>
      </c>
      <c r="E18" s="194" t="s">
        <v>798</v>
      </c>
      <c r="F18" s="11" t="s">
        <v>123</v>
      </c>
    </row>
    <row r="19" spans="1:6" ht="33">
      <c r="A19" s="195"/>
      <c r="B19" s="395" t="s">
        <v>799</v>
      </c>
      <c r="C19" s="194"/>
      <c r="D19" s="391"/>
      <c r="E19" s="194"/>
      <c r="F19" s="194"/>
    </row>
    <row r="20" spans="1:6" ht="66">
      <c r="A20" s="195"/>
      <c r="B20" s="334" t="s">
        <v>800</v>
      </c>
      <c r="C20" s="11" t="s">
        <v>99</v>
      </c>
      <c r="D20" s="396" t="s">
        <v>801</v>
      </c>
      <c r="E20" s="194" t="s">
        <v>802</v>
      </c>
      <c r="F20" s="11" t="s">
        <v>101</v>
      </c>
    </row>
    <row r="21" spans="1:6" ht="33">
      <c r="A21" s="195"/>
      <c r="B21" s="398" t="s">
        <v>803</v>
      </c>
      <c r="C21" s="194"/>
      <c r="D21" s="396"/>
      <c r="E21" s="194"/>
      <c r="F21" s="194"/>
    </row>
    <row r="22" spans="1:6" ht="33">
      <c r="A22" s="195"/>
      <c r="B22" s="384" t="s">
        <v>804</v>
      </c>
      <c r="C22" s="11" t="s">
        <v>99</v>
      </c>
      <c r="D22" s="396" t="s">
        <v>806</v>
      </c>
      <c r="E22" s="194" t="s">
        <v>805</v>
      </c>
      <c r="F22" s="11" t="s">
        <v>101</v>
      </c>
    </row>
    <row r="23" spans="1:6" ht="16.5">
      <c r="A23" s="7">
        <v>2</v>
      </c>
      <c r="B23" s="5" t="s">
        <v>96</v>
      </c>
      <c r="C23" s="11"/>
      <c r="D23" s="17"/>
      <c r="E23" s="11"/>
      <c r="F23" s="11"/>
    </row>
    <row r="24" spans="1:6" ht="20.25" customHeight="1">
      <c r="A24" s="7"/>
      <c r="B24" s="5" t="s">
        <v>74</v>
      </c>
      <c r="C24" s="11"/>
      <c r="D24" s="17"/>
      <c r="E24" s="11"/>
      <c r="F24" s="11"/>
    </row>
    <row r="25" spans="1:6" ht="33">
      <c r="A25" s="7"/>
      <c r="B25" s="6" t="s">
        <v>84</v>
      </c>
      <c r="C25" s="11" t="s">
        <v>111</v>
      </c>
      <c r="D25" s="17" t="s">
        <v>110</v>
      </c>
      <c r="E25" s="19" t="s">
        <v>112</v>
      </c>
      <c r="F25" s="11" t="s">
        <v>109</v>
      </c>
    </row>
    <row r="26" spans="1:6" ht="38.25" customHeight="1">
      <c r="A26" s="7"/>
      <c r="B26" s="6" t="s">
        <v>95</v>
      </c>
      <c r="C26" s="11" t="s">
        <v>99</v>
      </c>
      <c r="D26" s="197" t="s">
        <v>107</v>
      </c>
      <c r="E26" s="11" t="s">
        <v>108</v>
      </c>
      <c r="F26" s="11" t="s">
        <v>109</v>
      </c>
    </row>
    <row r="27" spans="1:6" ht="38.25" customHeight="1">
      <c r="A27" s="195"/>
      <c r="B27" s="196" t="s">
        <v>807</v>
      </c>
      <c r="C27" s="11" t="s">
        <v>99</v>
      </c>
      <c r="D27" s="197" t="s">
        <v>808</v>
      </c>
      <c r="E27" s="194" t="s">
        <v>147</v>
      </c>
      <c r="F27" s="194" t="s">
        <v>106</v>
      </c>
    </row>
    <row r="28" spans="1:6" ht="25.5">
      <c r="A28" s="7"/>
      <c r="B28" s="5" t="s">
        <v>86</v>
      </c>
      <c r="C28" s="11"/>
      <c r="D28" s="17"/>
      <c r="E28" s="11"/>
      <c r="F28" s="11"/>
    </row>
    <row r="29" spans="1:6" ht="49.5">
      <c r="A29" s="7"/>
      <c r="B29" s="6" t="s">
        <v>87</v>
      </c>
      <c r="C29" s="11" t="s">
        <v>99</v>
      </c>
      <c r="D29" s="383" t="s">
        <v>809</v>
      </c>
      <c r="E29" s="194" t="s">
        <v>810</v>
      </c>
      <c r="F29" s="194" t="s">
        <v>106</v>
      </c>
    </row>
    <row r="30" spans="1:6" ht="83.25" customHeight="1">
      <c r="A30" s="195"/>
      <c r="B30" s="196" t="s">
        <v>88</v>
      </c>
      <c r="C30" s="194" t="s">
        <v>99</v>
      </c>
      <c r="D30" s="197" t="s">
        <v>92</v>
      </c>
      <c r="E30" s="198" t="s">
        <v>105</v>
      </c>
      <c r="F30" s="194" t="s">
        <v>106</v>
      </c>
    </row>
    <row r="31" spans="1:6" ht="49.5">
      <c r="A31" s="34"/>
      <c r="B31" s="35" t="s">
        <v>75</v>
      </c>
      <c r="C31" s="36" t="s">
        <v>99</v>
      </c>
      <c r="D31" s="18" t="s">
        <v>103</v>
      </c>
      <c r="E31" s="36" t="s">
        <v>104</v>
      </c>
      <c r="F31" s="36" t="s">
        <v>100</v>
      </c>
    </row>
    <row r="32" spans="1:6" ht="33">
      <c r="A32" s="7"/>
      <c r="B32" s="397" t="s">
        <v>76</v>
      </c>
      <c r="C32" s="11"/>
      <c r="D32" s="17"/>
      <c r="E32" s="11"/>
      <c r="F32" s="11"/>
    </row>
    <row r="33" spans="1:6" ht="49.5">
      <c r="A33" s="7"/>
      <c r="B33" s="392" t="s">
        <v>692</v>
      </c>
      <c r="C33" s="11" t="s">
        <v>99</v>
      </c>
      <c r="D33" s="383" t="s">
        <v>811</v>
      </c>
      <c r="E33" s="194" t="s">
        <v>812</v>
      </c>
      <c r="F33" s="194" t="s">
        <v>106</v>
      </c>
    </row>
    <row r="34" spans="1:6" ht="16.5">
      <c r="A34" s="374">
        <v>3</v>
      </c>
      <c r="B34" s="375" t="s">
        <v>143</v>
      </c>
      <c r="C34" s="374"/>
      <c r="D34" s="374"/>
      <c r="E34" s="374"/>
      <c r="F34" s="374"/>
    </row>
    <row r="35" spans="1:6" ht="16.5">
      <c r="A35" s="7"/>
      <c r="B35" s="5" t="s">
        <v>73</v>
      </c>
      <c r="C35" s="11"/>
      <c r="D35" s="17"/>
      <c r="E35" s="17"/>
      <c r="F35" s="17"/>
    </row>
    <row r="36" spans="1:6" ht="33">
      <c r="A36" s="7"/>
      <c r="B36" s="6" t="s">
        <v>90</v>
      </c>
      <c r="C36" s="11" t="s">
        <v>115</v>
      </c>
      <c r="D36" s="17" t="s">
        <v>113</v>
      </c>
      <c r="E36" s="19" t="s">
        <v>114</v>
      </c>
      <c r="F36" s="11" t="s">
        <v>101</v>
      </c>
    </row>
    <row r="37" spans="1:6" ht="49.5">
      <c r="A37" s="7"/>
      <c r="B37" s="6" t="s">
        <v>94</v>
      </c>
      <c r="C37" s="11" t="s">
        <v>115</v>
      </c>
      <c r="D37" s="18" t="s">
        <v>116</v>
      </c>
      <c r="E37" s="11" t="s">
        <v>117</v>
      </c>
      <c r="F37" s="11" t="s">
        <v>118</v>
      </c>
    </row>
    <row r="38" spans="1:6" ht="49.5">
      <c r="A38" s="195"/>
      <c r="B38" s="196" t="s">
        <v>766</v>
      </c>
      <c r="C38" s="11" t="s">
        <v>99</v>
      </c>
      <c r="D38" s="197" t="s">
        <v>767</v>
      </c>
      <c r="E38" s="194" t="s">
        <v>768</v>
      </c>
      <c r="F38" s="11" t="s">
        <v>118</v>
      </c>
    </row>
    <row r="39" spans="1:6" ht="33">
      <c r="A39" s="195"/>
      <c r="B39" s="196" t="s">
        <v>720</v>
      </c>
      <c r="C39" s="11" t="s">
        <v>99</v>
      </c>
      <c r="D39" s="197" t="s">
        <v>772</v>
      </c>
      <c r="E39" s="194" t="s">
        <v>770</v>
      </c>
      <c r="F39" s="11" t="s">
        <v>101</v>
      </c>
    </row>
    <row r="40" spans="1:6" ht="33">
      <c r="A40" s="195"/>
      <c r="B40" s="196" t="s">
        <v>769</v>
      </c>
      <c r="C40" s="11" t="s">
        <v>115</v>
      </c>
      <c r="D40" s="197" t="s">
        <v>773</v>
      </c>
      <c r="E40" s="194" t="s">
        <v>771</v>
      </c>
      <c r="F40" s="11" t="s">
        <v>101</v>
      </c>
    </row>
    <row r="41" spans="1:6" ht="25.5">
      <c r="A41" s="195"/>
      <c r="B41" s="200" t="s">
        <v>71</v>
      </c>
      <c r="C41" s="194"/>
      <c r="D41" s="197"/>
      <c r="E41" s="194"/>
      <c r="F41" s="194"/>
    </row>
    <row r="42" spans="1:6" ht="66">
      <c r="A42" s="195"/>
      <c r="B42" s="376" t="s">
        <v>151</v>
      </c>
      <c r="C42" s="11" t="s">
        <v>115</v>
      </c>
      <c r="D42" s="383" t="s">
        <v>778</v>
      </c>
      <c r="E42" s="194" t="s">
        <v>781</v>
      </c>
      <c r="F42" s="11" t="s">
        <v>101</v>
      </c>
    </row>
    <row r="43" spans="1:6" ht="33">
      <c r="A43" s="195"/>
      <c r="B43" s="377" t="s">
        <v>177</v>
      </c>
      <c r="C43" s="11" t="s">
        <v>99</v>
      </c>
      <c r="D43" s="383" t="s">
        <v>779</v>
      </c>
      <c r="E43" s="194" t="s">
        <v>780</v>
      </c>
      <c r="F43" s="11" t="s">
        <v>101</v>
      </c>
    </row>
    <row r="44" spans="1:6" ht="33">
      <c r="A44" s="195"/>
      <c r="B44" s="334" t="s">
        <v>713</v>
      </c>
      <c r="C44" s="11" t="s">
        <v>99</v>
      </c>
      <c r="D44" s="387" t="s">
        <v>786</v>
      </c>
      <c r="E44" s="388" t="s">
        <v>787</v>
      </c>
      <c r="F44" s="11" t="s">
        <v>101</v>
      </c>
    </row>
    <row r="45" spans="1:6" ht="16.5">
      <c r="A45" s="7"/>
      <c r="B45" s="5" t="s">
        <v>72</v>
      </c>
      <c r="C45" s="11"/>
      <c r="D45" s="17"/>
      <c r="E45" s="11"/>
      <c r="F45" s="11"/>
    </row>
    <row r="46" spans="1:6" ht="33">
      <c r="A46" s="7"/>
      <c r="B46" s="384" t="s">
        <v>719</v>
      </c>
      <c r="C46" s="11" t="s">
        <v>99</v>
      </c>
      <c r="D46" s="383" t="s">
        <v>783</v>
      </c>
      <c r="E46" s="11" t="s">
        <v>782</v>
      </c>
      <c r="F46" s="11" t="s">
        <v>119</v>
      </c>
    </row>
    <row r="47" spans="1:6" ht="49.5">
      <c r="A47" s="195"/>
      <c r="B47" s="385" t="s">
        <v>98</v>
      </c>
      <c r="C47" s="11" t="s">
        <v>99</v>
      </c>
      <c r="D47" s="383" t="s">
        <v>784</v>
      </c>
      <c r="E47" s="194" t="s">
        <v>785</v>
      </c>
      <c r="F47" s="11" t="s">
        <v>101</v>
      </c>
    </row>
    <row r="48" spans="1:6" ht="16.5">
      <c r="A48" s="368"/>
      <c r="B48" s="395" t="s">
        <v>68</v>
      </c>
      <c r="C48" s="374"/>
      <c r="D48" s="195"/>
      <c r="E48" s="195"/>
      <c r="F48" s="195"/>
    </row>
    <row r="49" spans="1:6" ht="33">
      <c r="A49" s="368"/>
      <c r="B49" s="334" t="s">
        <v>180</v>
      </c>
      <c r="C49" s="194" t="s">
        <v>99</v>
      </c>
      <c r="D49" s="355" t="s">
        <v>815</v>
      </c>
      <c r="E49" s="194" t="s">
        <v>829</v>
      </c>
      <c r="F49" s="194" t="s">
        <v>99</v>
      </c>
    </row>
    <row r="50" spans="1:6" ht="33">
      <c r="A50" s="368"/>
      <c r="B50" s="334" t="s">
        <v>181</v>
      </c>
      <c r="C50" s="194" t="s">
        <v>99</v>
      </c>
      <c r="D50" s="355" t="s">
        <v>816</v>
      </c>
      <c r="E50" s="401" t="s">
        <v>145</v>
      </c>
      <c r="F50" s="194" t="s">
        <v>99</v>
      </c>
    </row>
    <row r="51" spans="1:6" ht="33">
      <c r="A51" s="368"/>
      <c r="B51" s="334" t="s">
        <v>728</v>
      </c>
      <c r="C51" s="194" t="s">
        <v>99</v>
      </c>
      <c r="D51" s="355" t="s">
        <v>817</v>
      </c>
      <c r="E51" s="401" t="s">
        <v>471</v>
      </c>
      <c r="F51" s="194" t="s">
        <v>99</v>
      </c>
    </row>
    <row r="52" spans="1:6" ht="33">
      <c r="A52" s="368"/>
      <c r="B52" s="402" t="s">
        <v>814</v>
      </c>
      <c r="C52" s="194" t="s">
        <v>99</v>
      </c>
      <c r="D52" s="355" t="s">
        <v>818</v>
      </c>
      <c r="E52" s="194" t="s">
        <v>830</v>
      </c>
      <c r="F52" s="194" t="s">
        <v>99</v>
      </c>
    </row>
    <row r="53" spans="1:6" ht="16.5">
      <c r="A53" s="368"/>
      <c r="B53" s="402" t="s">
        <v>152</v>
      </c>
      <c r="C53" s="194" t="s">
        <v>99</v>
      </c>
      <c r="D53" s="355" t="s">
        <v>819</v>
      </c>
      <c r="E53" s="401" t="s">
        <v>829</v>
      </c>
      <c r="F53" s="194" t="s">
        <v>99</v>
      </c>
    </row>
    <row r="54" spans="1:6" ht="33">
      <c r="A54" s="368"/>
      <c r="B54" s="334" t="s">
        <v>182</v>
      </c>
      <c r="C54" s="194" t="s">
        <v>99</v>
      </c>
      <c r="D54" s="355" t="s">
        <v>820</v>
      </c>
      <c r="E54" s="401" t="s">
        <v>831</v>
      </c>
      <c r="F54" s="194" t="s">
        <v>99</v>
      </c>
    </row>
    <row r="55" spans="1:6" ht="16.5">
      <c r="A55" s="368"/>
      <c r="B55" s="334" t="s">
        <v>183</v>
      </c>
      <c r="C55" s="194" t="s">
        <v>99</v>
      </c>
      <c r="D55" s="355" t="s">
        <v>821</v>
      </c>
      <c r="E55" s="401" t="s">
        <v>832</v>
      </c>
      <c r="F55" s="194" t="s">
        <v>99</v>
      </c>
    </row>
    <row r="56" spans="1:6" ht="33">
      <c r="A56" s="368"/>
      <c r="B56" s="334" t="s">
        <v>184</v>
      </c>
      <c r="C56" s="194" t="s">
        <v>99</v>
      </c>
      <c r="D56" s="355" t="s">
        <v>822</v>
      </c>
      <c r="E56" s="401" t="s">
        <v>829</v>
      </c>
      <c r="F56" s="194" t="s">
        <v>99</v>
      </c>
    </row>
    <row r="57" spans="1:6" ht="33">
      <c r="A57" s="368"/>
      <c r="B57" s="334" t="s">
        <v>185</v>
      </c>
      <c r="C57" s="194" t="s">
        <v>99</v>
      </c>
      <c r="D57" s="355" t="s">
        <v>823</v>
      </c>
      <c r="E57" s="401" t="s">
        <v>833</v>
      </c>
      <c r="F57" s="194" t="s">
        <v>99</v>
      </c>
    </row>
    <row r="58" spans="1:6" ht="33">
      <c r="A58" s="368"/>
      <c r="B58" s="334" t="s">
        <v>186</v>
      </c>
      <c r="C58" s="194" t="s">
        <v>99</v>
      </c>
      <c r="D58" s="355" t="s">
        <v>824</v>
      </c>
      <c r="E58" s="401" t="s">
        <v>834</v>
      </c>
      <c r="F58" s="194" t="s">
        <v>99</v>
      </c>
    </row>
    <row r="59" spans="1:6" ht="16.5">
      <c r="A59" s="368"/>
      <c r="B59" s="334" t="s">
        <v>93</v>
      </c>
      <c r="C59" s="194" t="s">
        <v>99</v>
      </c>
      <c r="D59" s="355" t="s">
        <v>825</v>
      </c>
      <c r="E59" s="194" t="s">
        <v>835</v>
      </c>
      <c r="F59" s="194" t="s">
        <v>99</v>
      </c>
    </row>
    <row r="60" spans="1:6" ht="49.5">
      <c r="A60" s="368"/>
      <c r="B60" s="334" t="s">
        <v>187</v>
      </c>
      <c r="C60" s="194" t="s">
        <v>99</v>
      </c>
      <c r="D60" s="197" t="s">
        <v>826</v>
      </c>
      <c r="E60" s="401" t="s">
        <v>829</v>
      </c>
      <c r="F60" s="194" t="s">
        <v>99</v>
      </c>
    </row>
    <row r="61" spans="1:6" ht="33">
      <c r="A61" s="368"/>
      <c r="B61" s="334" t="s">
        <v>188</v>
      </c>
      <c r="C61" s="194" t="s">
        <v>99</v>
      </c>
      <c r="D61" s="355" t="s">
        <v>827</v>
      </c>
      <c r="E61" s="401" t="s">
        <v>829</v>
      </c>
      <c r="F61" s="194" t="s">
        <v>99</v>
      </c>
    </row>
    <row r="62" spans="1:6" ht="33">
      <c r="A62" s="368"/>
      <c r="B62" s="334" t="s">
        <v>153</v>
      </c>
      <c r="C62" s="194" t="s">
        <v>99</v>
      </c>
      <c r="D62" s="355" t="s">
        <v>828</v>
      </c>
      <c r="E62" s="401" t="s">
        <v>829</v>
      </c>
      <c r="F62" s="194" t="s">
        <v>99</v>
      </c>
    </row>
    <row r="63" spans="1:6" ht="16.5">
      <c r="A63" s="195"/>
      <c r="B63" s="395" t="s">
        <v>69</v>
      </c>
      <c r="C63" s="374"/>
      <c r="D63" s="195"/>
      <c r="E63" s="195"/>
      <c r="F63" s="195"/>
    </row>
    <row r="64" spans="1:6" ht="33">
      <c r="A64" s="195"/>
      <c r="B64" s="334" t="s">
        <v>505</v>
      </c>
      <c r="C64" s="194" t="s">
        <v>99</v>
      </c>
      <c r="D64" s="403" t="s">
        <v>837</v>
      </c>
      <c r="E64" s="401" t="s">
        <v>845</v>
      </c>
      <c r="F64" s="194" t="s">
        <v>99</v>
      </c>
    </row>
    <row r="65" spans="1:6" ht="33">
      <c r="A65" s="195"/>
      <c r="B65" s="334" t="s">
        <v>81</v>
      </c>
      <c r="C65" s="194" t="s">
        <v>99</v>
      </c>
      <c r="D65" s="197" t="s">
        <v>838</v>
      </c>
      <c r="E65" s="401" t="s">
        <v>846</v>
      </c>
      <c r="F65" s="194" t="s">
        <v>99</v>
      </c>
    </row>
    <row r="66" spans="1:6" ht="33">
      <c r="A66" s="195"/>
      <c r="B66" s="334" t="s">
        <v>192</v>
      </c>
      <c r="C66" s="194" t="s">
        <v>99</v>
      </c>
      <c r="D66" s="355" t="s">
        <v>839</v>
      </c>
      <c r="E66" s="401" t="s">
        <v>845</v>
      </c>
      <c r="F66" s="194" t="s">
        <v>99</v>
      </c>
    </row>
    <row r="67" spans="1:6" ht="33">
      <c r="A67" s="195"/>
      <c r="B67" s="334" t="s">
        <v>836</v>
      </c>
      <c r="C67" s="194" t="s">
        <v>99</v>
      </c>
      <c r="D67" s="355" t="s">
        <v>839</v>
      </c>
      <c r="E67" s="194" t="s">
        <v>847</v>
      </c>
      <c r="F67" s="194" t="s">
        <v>99</v>
      </c>
    </row>
    <row r="68" spans="1:6" ht="16.5">
      <c r="A68" s="195"/>
      <c r="B68" s="395" t="s">
        <v>194</v>
      </c>
      <c r="C68" s="374"/>
      <c r="D68" s="195"/>
      <c r="E68" s="195"/>
      <c r="F68" s="195"/>
    </row>
    <row r="69" spans="1:6" ht="33">
      <c r="A69" s="195"/>
      <c r="B69" s="402" t="s">
        <v>154</v>
      </c>
      <c r="C69" s="194" t="s">
        <v>99</v>
      </c>
      <c r="D69" s="355" t="s">
        <v>840</v>
      </c>
      <c r="E69" s="401" t="s">
        <v>848</v>
      </c>
      <c r="F69" s="194" t="s">
        <v>99</v>
      </c>
    </row>
    <row r="70" spans="1:6" ht="33">
      <c r="A70" s="195"/>
      <c r="B70" s="402" t="s">
        <v>195</v>
      </c>
      <c r="C70" s="194" t="s">
        <v>99</v>
      </c>
      <c r="D70" s="355" t="s">
        <v>841</v>
      </c>
      <c r="E70" s="194" t="s">
        <v>848</v>
      </c>
      <c r="F70" s="194" t="s">
        <v>99</v>
      </c>
    </row>
    <row r="71" spans="1:6" ht="33">
      <c r="A71" s="195"/>
      <c r="B71" s="395" t="s">
        <v>196</v>
      </c>
      <c r="C71" s="374"/>
      <c r="D71" s="195"/>
      <c r="E71" s="195"/>
      <c r="F71" s="195"/>
    </row>
    <row r="72" spans="1:6" ht="33">
      <c r="A72" s="195"/>
      <c r="B72" s="402" t="s">
        <v>70</v>
      </c>
      <c r="C72" s="194" t="s">
        <v>99</v>
      </c>
      <c r="D72" s="355" t="s">
        <v>842</v>
      </c>
      <c r="E72" s="401" t="s">
        <v>327</v>
      </c>
      <c r="F72" s="194" t="s">
        <v>99</v>
      </c>
    </row>
    <row r="73" spans="1:6" ht="33">
      <c r="A73" s="195"/>
      <c r="B73" s="402" t="s">
        <v>197</v>
      </c>
      <c r="C73" s="194" t="s">
        <v>99</v>
      </c>
      <c r="D73" s="355" t="s">
        <v>843</v>
      </c>
      <c r="E73" s="401" t="s">
        <v>849</v>
      </c>
      <c r="F73" s="194" t="s">
        <v>99</v>
      </c>
    </row>
    <row r="74" spans="1:6" ht="16.5">
      <c r="A74" s="195"/>
      <c r="B74" s="334" t="s">
        <v>189</v>
      </c>
      <c r="C74" s="194" t="s">
        <v>99</v>
      </c>
      <c r="D74" s="355" t="s">
        <v>844</v>
      </c>
      <c r="E74" s="401" t="s">
        <v>829</v>
      </c>
      <c r="F74" s="194" t="s">
        <v>99</v>
      </c>
    </row>
    <row r="75" spans="1:6" ht="15.75">
      <c r="B75" s="399"/>
    </row>
    <row r="77" spans="1:6" ht="16.5">
      <c r="D77" s="37" t="s">
        <v>915</v>
      </c>
    </row>
    <row r="78" spans="1:6" ht="16.5">
      <c r="D78" s="28" t="s">
        <v>148</v>
      </c>
    </row>
    <row r="79" spans="1:6" ht="16.5">
      <c r="D79" s="38" t="s">
        <v>99</v>
      </c>
    </row>
    <row r="80" spans="1:6" ht="16.5">
      <c r="D80" s="28"/>
    </row>
    <row r="81" spans="4:4" ht="16.5">
      <c r="D81" s="28"/>
    </row>
    <row r="82" spans="4:4" ht="16.5">
      <c r="D82" s="28"/>
    </row>
    <row r="83" spans="4:4" ht="16.5">
      <c r="D83" s="29"/>
    </row>
    <row r="84" spans="4:4" ht="16.5">
      <c r="D84" s="30" t="s">
        <v>813</v>
      </c>
    </row>
    <row r="85" spans="4:4" ht="16.5">
      <c r="D85" s="28" t="s">
        <v>759</v>
      </c>
    </row>
    <row r="100" spans="2:2">
      <c r="B100" t="s">
        <v>922</v>
      </c>
    </row>
  </sheetData>
  <mergeCells count="3">
    <mergeCell ref="A2:F2"/>
    <mergeCell ref="A3:F3"/>
    <mergeCell ref="A1:F1"/>
  </mergeCells>
  <pageMargins left="0.43307086614173201" right="1.49606299212598" top="0.59055118110236204" bottom="0.74803149606299202" header="0.31496062992126" footer="0.31496062992126"/>
  <pageSetup paperSize="5" orientation="landscape" horizontalDpi="4294967293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selection activeCell="G127" sqref="G127"/>
    </sheetView>
  </sheetViews>
  <sheetFormatPr defaultRowHeight="15"/>
  <cols>
    <col min="1" max="2" width="3.28515625" customWidth="1"/>
    <col min="3" max="3" width="3.5703125" customWidth="1"/>
    <col min="4" max="4" width="3.28515625" customWidth="1"/>
    <col min="5" max="5" width="3.140625" customWidth="1"/>
    <col min="6" max="6" width="15.5703125" customWidth="1"/>
    <col min="7" max="7" width="49.28515625" customWidth="1"/>
  </cols>
  <sheetData>
    <row r="1" spans="1:14" ht="15.75">
      <c r="A1" s="879" t="s">
        <v>330</v>
      </c>
      <c r="B1" s="879"/>
      <c r="C1" s="879"/>
      <c r="D1" s="879"/>
      <c r="E1" s="879"/>
      <c r="F1" s="879"/>
      <c r="G1" s="879"/>
      <c r="H1" s="879"/>
      <c r="I1" s="879"/>
      <c r="J1" s="879"/>
      <c r="K1" s="879"/>
      <c r="L1" s="879"/>
      <c r="M1" s="879"/>
      <c r="N1" s="879"/>
    </row>
    <row r="2" spans="1:14" ht="15.75">
      <c r="A2" s="879" t="s">
        <v>859</v>
      </c>
      <c r="B2" s="879"/>
      <c r="C2" s="879"/>
      <c r="D2" s="879"/>
      <c r="E2" s="879"/>
      <c r="F2" s="879"/>
      <c r="G2" s="879"/>
      <c r="H2" s="879"/>
      <c r="I2" s="879"/>
      <c r="J2" s="879"/>
      <c r="K2" s="879"/>
      <c r="L2" s="879"/>
      <c r="M2" s="879"/>
      <c r="N2" s="879"/>
    </row>
    <row r="3" spans="1:14" ht="15.75">
      <c r="A3" s="879" t="s">
        <v>331</v>
      </c>
      <c r="B3" s="879"/>
      <c r="C3" s="879"/>
      <c r="D3" s="879"/>
      <c r="E3" s="879"/>
      <c r="F3" s="879"/>
      <c r="G3" s="879"/>
      <c r="H3" s="879"/>
      <c r="I3" s="879"/>
      <c r="J3" s="879"/>
      <c r="K3" s="879"/>
      <c r="L3" s="879"/>
      <c r="M3" s="879"/>
      <c r="N3" s="879"/>
    </row>
    <row r="4" spans="1:14" ht="15.75">
      <c r="A4" s="879" t="s">
        <v>99</v>
      </c>
      <c r="B4" s="879"/>
      <c r="C4" s="879"/>
      <c r="D4" s="879"/>
      <c r="E4" s="879"/>
      <c r="F4" s="879"/>
      <c r="G4" s="879"/>
      <c r="H4" s="879"/>
      <c r="I4" s="879"/>
      <c r="J4" s="879"/>
      <c r="K4" s="879"/>
      <c r="L4" s="879"/>
      <c r="M4" s="879"/>
      <c r="N4" s="879"/>
    </row>
    <row r="5" spans="1:14" ht="15.75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1:14" ht="24" customHeight="1">
      <c r="A6" s="880" t="s">
        <v>1</v>
      </c>
      <c r="B6" s="881"/>
      <c r="C6" s="881"/>
      <c r="D6" s="882"/>
      <c r="E6" s="889" t="s">
        <v>332</v>
      </c>
      <c r="F6" s="890"/>
      <c r="G6" s="878" t="s">
        <v>333</v>
      </c>
      <c r="H6" s="874" t="s">
        <v>627</v>
      </c>
      <c r="I6" s="874"/>
      <c r="J6" s="874"/>
      <c r="K6" s="874"/>
      <c r="L6" s="874"/>
      <c r="M6" s="874"/>
      <c r="N6" s="875" t="s">
        <v>17</v>
      </c>
    </row>
    <row r="7" spans="1:14" ht="22.5" customHeight="1">
      <c r="A7" s="883"/>
      <c r="B7" s="884"/>
      <c r="C7" s="884"/>
      <c r="D7" s="885"/>
      <c r="E7" s="891"/>
      <c r="F7" s="892"/>
      <c r="G7" s="878"/>
      <c r="H7" s="878" t="s">
        <v>628</v>
      </c>
      <c r="I7" s="878"/>
      <c r="J7" s="878"/>
      <c r="K7" s="878"/>
      <c r="L7" s="878"/>
      <c r="M7" s="878"/>
      <c r="N7" s="876"/>
    </row>
    <row r="8" spans="1:14" ht="48.75" customHeight="1">
      <c r="A8" s="883"/>
      <c r="B8" s="884"/>
      <c r="C8" s="884"/>
      <c r="D8" s="885"/>
      <c r="E8" s="891"/>
      <c r="F8" s="892"/>
      <c r="G8" s="878"/>
      <c r="H8" s="878">
        <v>2016</v>
      </c>
      <c r="I8" s="878"/>
      <c r="J8" s="878">
        <v>2017</v>
      </c>
      <c r="K8" s="878"/>
      <c r="L8" s="878" t="s">
        <v>334</v>
      </c>
      <c r="M8" s="878"/>
      <c r="N8" s="876"/>
    </row>
    <row r="9" spans="1:14" ht="21" customHeight="1">
      <c r="A9" s="886"/>
      <c r="B9" s="887"/>
      <c r="C9" s="887"/>
      <c r="D9" s="888"/>
      <c r="E9" s="893"/>
      <c r="F9" s="894"/>
      <c r="G9" s="878"/>
      <c r="H9" s="98" t="s">
        <v>335</v>
      </c>
      <c r="I9" s="98" t="s">
        <v>336</v>
      </c>
      <c r="J9" s="98" t="s">
        <v>335</v>
      </c>
      <c r="K9" s="98" t="s">
        <v>336</v>
      </c>
      <c r="L9" s="98" t="s">
        <v>335</v>
      </c>
      <c r="M9" s="98" t="s">
        <v>336</v>
      </c>
      <c r="N9" s="877"/>
    </row>
    <row r="10" spans="1:14" ht="98.25" customHeight="1">
      <c r="A10" s="204" t="s">
        <v>160</v>
      </c>
      <c r="B10" s="204" t="s">
        <v>337</v>
      </c>
      <c r="C10" s="204" t="s">
        <v>338</v>
      </c>
      <c r="D10" s="204"/>
      <c r="E10" s="871" t="s">
        <v>339</v>
      </c>
      <c r="F10" s="871"/>
      <c r="G10" s="415" t="s">
        <v>340</v>
      </c>
      <c r="H10" s="99" t="s">
        <v>159</v>
      </c>
      <c r="I10" s="99" t="s">
        <v>341</v>
      </c>
      <c r="J10" s="99" t="s">
        <v>860</v>
      </c>
      <c r="K10" s="99" t="s">
        <v>861</v>
      </c>
      <c r="L10" s="99" t="s">
        <v>240</v>
      </c>
      <c r="M10" s="99" t="s">
        <v>342</v>
      </c>
      <c r="N10" s="78" t="s">
        <v>99</v>
      </c>
    </row>
    <row r="11" spans="1:14" ht="102" customHeight="1">
      <c r="A11" s="204" t="s">
        <v>160</v>
      </c>
      <c r="B11" s="204" t="s">
        <v>337</v>
      </c>
      <c r="C11" s="204" t="s">
        <v>338</v>
      </c>
      <c r="D11" s="100" t="s">
        <v>343</v>
      </c>
      <c r="E11" s="101">
        <v>1</v>
      </c>
      <c r="F11" s="102" t="s">
        <v>344</v>
      </c>
      <c r="G11" s="103" t="s">
        <v>345</v>
      </c>
      <c r="H11" s="99" t="s">
        <v>159</v>
      </c>
      <c r="I11" s="99" t="s">
        <v>341</v>
      </c>
      <c r="J11" s="99" t="s">
        <v>860</v>
      </c>
      <c r="K11" s="99" t="s">
        <v>861</v>
      </c>
      <c r="L11" s="99" t="s">
        <v>240</v>
      </c>
      <c r="M11" s="99" t="s">
        <v>342</v>
      </c>
      <c r="N11" s="99" t="s">
        <v>99</v>
      </c>
    </row>
    <row r="12" spans="1:14" ht="102.95" customHeight="1">
      <c r="A12" s="167" t="s">
        <v>160</v>
      </c>
      <c r="B12" s="166" t="s">
        <v>337</v>
      </c>
      <c r="C12" s="104" t="s">
        <v>346</v>
      </c>
      <c r="D12" s="104"/>
      <c r="E12" s="872" t="s">
        <v>74</v>
      </c>
      <c r="F12" s="873"/>
      <c r="G12" s="105" t="s">
        <v>347</v>
      </c>
      <c r="H12" s="106" t="s">
        <v>265</v>
      </c>
      <c r="I12" s="78" t="s">
        <v>348</v>
      </c>
      <c r="J12" s="106" t="s">
        <v>265</v>
      </c>
      <c r="K12" s="78" t="s">
        <v>862</v>
      </c>
      <c r="L12" s="107" t="s">
        <v>265</v>
      </c>
      <c r="M12" s="78" t="s">
        <v>349</v>
      </c>
      <c r="N12" s="78" t="s">
        <v>99</v>
      </c>
    </row>
    <row r="13" spans="1:14" ht="19.5" customHeight="1">
      <c r="A13" s="108"/>
      <c r="B13" s="108"/>
      <c r="C13" s="108"/>
      <c r="D13" s="108"/>
      <c r="E13" s="109"/>
      <c r="F13" s="110"/>
      <c r="G13" s="111" t="s">
        <v>350</v>
      </c>
      <c r="H13" s="113" t="s">
        <v>351</v>
      </c>
      <c r="I13" s="85"/>
      <c r="J13" s="113" t="s">
        <v>351</v>
      </c>
      <c r="K13" s="85"/>
      <c r="L13" s="113" t="s">
        <v>351</v>
      </c>
      <c r="M13" s="85"/>
      <c r="N13" s="85"/>
    </row>
    <row r="14" spans="1:14" ht="19.5" customHeight="1">
      <c r="A14" s="108"/>
      <c r="B14" s="108"/>
      <c r="C14" s="108"/>
      <c r="D14" s="108"/>
      <c r="E14" s="109"/>
      <c r="F14" s="110"/>
      <c r="G14" s="111" t="s">
        <v>352</v>
      </c>
      <c r="H14" s="112" t="s">
        <v>250</v>
      </c>
      <c r="I14" s="85"/>
      <c r="J14" s="112" t="s">
        <v>250</v>
      </c>
      <c r="K14" s="85"/>
      <c r="L14" s="113" t="s">
        <v>250</v>
      </c>
      <c r="M14" s="85"/>
      <c r="N14" s="85"/>
    </row>
    <row r="15" spans="1:14" ht="19.5" customHeight="1">
      <c r="A15" s="417"/>
      <c r="B15" s="417"/>
      <c r="C15" s="417"/>
      <c r="D15" s="417"/>
      <c r="E15" s="418"/>
      <c r="F15" s="419"/>
      <c r="G15" s="420" t="s">
        <v>353</v>
      </c>
      <c r="H15" s="421" t="s">
        <v>253</v>
      </c>
      <c r="I15" s="422"/>
      <c r="J15" s="421" t="s">
        <v>253</v>
      </c>
      <c r="K15" s="422"/>
      <c r="L15" s="423" t="s">
        <v>253</v>
      </c>
      <c r="M15" s="422"/>
      <c r="N15" s="422"/>
    </row>
    <row r="16" spans="1:14" ht="153.75" customHeight="1">
      <c r="A16" s="167" t="s">
        <v>160</v>
      </c>
      <c r="B16" s="166" t="s">
        <v>337</v>
      </c>
      <c r="C16" s="104" t="s">
        <v>346</v>
      </c>
      <c r="D16" s="165" t="s">
        <v>162</v>
      </c>
      <c r="E16" s="424">
        <v>1</v>
      </c>
      <c r="F16" s="114" t="s">
        <v>172</v>
      </c>
      <c r="G16" s="77" t="s">
        <v>238</v>
      </c>
      <c r="H16" s="78" t="s">
        <v>241</v>
      </c>
      <c r="I16" s="78" t="s">
        <v>355</v>
      </c>
      <c r="J16" s="78" t="s">
        <v>863</v>
      </c>
      <c r="K16" s="416" t="s">
        <v>356</v>
      </c>
      <c r="L16" s="78" t="s">
        <v>357</v>
      </c>
      <c r="M16" s="78" t="s">
        <v>356</v>
      </c>
      <c r="N16" s="78" t="s">
        <v>99</v>
      </c>
    </row>
    <row r="17" spans="1:14" ht="107.25" customHeight="1">
      <c r="A17" s="123"/>
      <c r="B17" s="123"/>
      <c r="C17" s="123"/>
      <c r="D17" s="123"/>
      <c r="E17" s="425"/>
      <c r="F17" s="132"/>
      <c r="G17" s="426" t="s">
        <v>239</v>
      </c>
      <c r="H17" s="82" t="s">
        <v>240</v>
      </c>
      <c r="I17" s="127"/>
      <c r="J17" s="82" t="s">
        <v>240</v>
      </c>
      <c r="K17" s="127"/>
      <c r="L17" s="133"/>
      <c r="M17" s="133"/>
      <c r="N17" s="133"/>
    </row>
    <row r="18" spans="1:14" ht="87" customHeight="1">
      <c r="A18" s="427" t="s">
        <v>160</v>
      </c>
      <c r="B18" s="153" t="s">
        <v>337</v>
      </c>
      <c r="C18" s="108" t="s">
        <v>346</v>
      </c>
      <c r="D18" s="115" t="s">
        <v>161</v>
      </c>
      <c r="E18" s="116">
        <v>2</v>
      </c>
      <c r="F18" s="857" t="s">
        <v>358</v>
      </c>
      <c r="G18" s="428" t="s">
        <v>242</v>
      </c>
      <c r="H18" s="81" t="s">
        <v>359</v>
      </c>
      <c r="I18" s="117" t="s">
        <v>360</v>
      </c>
      <c r="J18" s="81" t="s">
        <v>359</v>
      </c>
      <c r="K18" s="117" t="s">
        <v>864</v>
      </c>
      <c r="L18" s="81" t="s">
        <v>359</v>
      </c>
      <c r="M18" s="117" t="s">
        <v>361</v>
      </c>
      <c r="N18" s="85" t="s">
        <v>99</v>
      </c>
    </row>
    <row r="19" spans="1:14" ht="21" customHeight="1">
      <c r="A19" s="115"/>
      <c r="B19" s="115"/>
      <c r="C19" s="115"/>
      <c r="D19" s="115"/>
      <c r="E19" s="120"/>
      <c r="F19" s="857"/>
      <c r="G19" s="79" t="s">
        <v>243</v>
      </c>
      <c r="H19" s="81" t="s">
        <v>249</v>
      </c>
      <c r="I19" s="117"/>
      <c r="J19" s="81" t="s">
        <v>249</v>
      </c>
      <c r="K19" s="117"/>
      <c r="L19" s="81" t="s">
        <v>249</v>
      </c>
      <c r="M19" s="121"/>
      <c r="N19" s="429"/>
    </row>
    <row r="20" spans="1:14" ht="21" customHeight="1">
      <c r="A20" s="115"/>
      <c r="B20" s="115"/>
      <c r="C20" s="115"/>
      <c r="D20" s="115"/>
      <c r="E20" s="120"/>
      <c r="F20" s="122"/>
      <c r="G20" s="79" t="s">
        <v>244</v>
      </c>
      <c r="H20" s="81" t="s">
        <v>250</v>
      </c>
      <c r="I20" s="117"/>
      <c r="J20" s="81" t="s">
        <v>250</v>
      </c>
      <c r="K20" s="117"/>
      <c r="L20" s="81" t="s">
        <v>250</v>
      </c>
      <c r="M20" s="121"/>
      <c r="N20" s="429"/>
    </row>
    <row r="21" spans="1:14" ht="19.5" customHeight="1">
      <c r="A21" s="115"/>
      <c r="B21" s="115"/>
      <c r="C21" s="115"/>
      <c r="D21" s="115"/>
      <c r="E21" s="120"/>
      <c r="F21" s="122"/>
      <c r="G21" s="79" t="s">
        <v>245</v>
      </c>
      <c r="H21" s="81" t="s">
        <v>251</v>
      </c>
      <c r="I21" s="117"/>
      <c r="J21" s="81" t="s">
        <v>251</v>
      </c>
      <c r="K21" s="117"/>
      <c r="L21" s="81" t="s">
        <v>251</v>
      </c>
      <c r="M21" s="121"/>
      <c r="N21" s="429"/>
    </row>
    <row r="22" spans="1:14" ht="21" customHeight="1">
      <c r="A22" s="115"/>
      <c r="B22" s="115"/>
      <c r="C22" s="115"/>
      <c r="D22" s="115"/>
      <c r="E22" s="120"/>
      <c r="F22" s="122"/>
      <c r="G22" s="79" t="s">
        <v>246</v>
      </c>
      <c r="H22" s="81" t="s">
        <v>252</v>
      </c>
      <c r="I22" s="117"/>
      <c r="J22" s="81" t="s">
        <v>252</v>
      </c>
      <c r="K22" s="117"/>
      <c r="L22" s="81" t="s">
        <v>252</v>
      </c>
      <c r="M22" s="121"/>
      <c r="N22" s="429"/>
    </row>
    <row r="23" spans="1:14" ht="21" customHeight="1">
      <c r="A23" s="115"/>
      <c r="B23" s="115"/>
      <c r="C23" s="115"/>
      <c r="D23" s="115"/>
      <c r="E23" s="120"/>
      <c r="F23" s="122"/>
      <c r="G23" s="79" t="s">
        <v>247</v>
      </c>
      <c r="H23" s="81" t="s">
        <v>253</v>
      </c>
      <c r="I23" s="117"/>
      <c r="J23" s="81" t="s">
        <v>253</v>
      </c>
      <c r="K23" s="117"/>
      <c r="L23" s="81" t="s">
        <v>253</v>
      </c>
      <c r="M23" s="121"/>
      <c r="N23" s="429"/>
    </row>
    <row r="24" spans="1:14" ht="24" customHeight="1">
      <c r="A24" s="123"/>
      <c r="B24" s="123"/>
      <c r="C24" s="123"/>
      <c r="D24" s="123"/>
      <c r="E24" s="124"/>
      <c r="F24" s="125"/>
      <c r="G24" s="80" t="s">
        <v>248</v>
      </c>
      <c r="H24" s="126">
        <v>0</v>
      </c>
      <c r="I24" s="128"/>
      <c r="J24" s="82" t="s">
        <v>254</v>
      </c>
      <c r="K24" s="128"/>
      <c r="L24" s="82"/>
      <c r="M24" s="91"/>
      <c r="N24" s="431"/>
    </row>
    <row r="25" spans="1:14" ht="107.45" customHeight="1">
      <c r="A25" s="167" t="s">
        <v>160</v>
      </c>
      <c r="B25" s="166" t="s">
        <v>337</v>
      </c>
      <c r="C25" s="115" t="s">
        <v>362</v>
      </c>
      <c r="D25" s="115"/>
      <c r="E25" s="858" t="s">
        <v>174</v>
      </c>
      <c r="F25" s="859"/>
      <c r="G25" s="77" t="s">
        <v>363</v>
      </c>
      <c r="H25" s="154" t="s">
        <v>260</v>
      </c>
      <c r="I25" s="81" t="s">
        <v>364</v>
      </c>
      <c r="J25" s="154" t="s">
        <v>260</v>
      </c>
      <c r="K25" s="81" t="s">
        <v>364</v>
      </c>
      <c r="L25" s="154" t="s">
        <v>260</v>
      </c>
      <c r="M25" s="119" t="s">
        <v>365</v>
      </c>
      <c r="N25" s="85" t="s">
        <v>99</v>
      </c>
    </row>
    <row r="26" spans="1:14" ht="120.75" customHeight="1">
      <c r="A26" s="167" t="s">
        <v>160</v>
      </c>
      <c r="B26" s="166" t="s">
        <v>337</v>
      </c>
      <c r="C26" s="432" t="s">
        <v>362</v>
      </c>
      <c r="D26" s="165" t="s">
        <v>162</v>
      </c>
      <c r="E26" s="129">
        <v>1</v>
      </c>
      <c r="F26" s="114" t="s">
        <v>175</v>
      </c>
      <c r="G26" s="168" t="s">
        <v>255</v>
      </c>
      <c r="H26" s="151"/>
      <c r="I26" s="169" t="s">
        <v>366</v>
      </c>
      <c r="J26" s="151"/>
      <c r="K26" s="169" t="s">
        <v>366</v>
      </c>
      <c r="L26" s="152"/>
      <c r="M26" s="170" t="s">
        <v>367</v>
      </c>
      <c r="N26" s="434" t="s">
        <v>99</v>
      </c>
    </row>
    <row r="27" spans="1:14" ht="32.25" customHeight="1">
      <c r="A27" s="115"/>
      <c r="B27" s="115"/>
      <c r="C27" s="115"/>
      <c r="D27" s="115"/>
      <c r="E27" s="130"/>
      <c r="F27" s="373"/>
      <c r="G27" s="83" t="s">
        <v>256</v>
      </c>
      <c r="H27" s="81" t="s">
        <v>260</v>
      </c>
      <c r="I27" s="117"/>
      <c r="J27" s="81" t="s">
        <v>260</v>
      </c>
      <c r="K27" s="117"/>
      <c r="L27" s="85" t="s">
        <v>368</v>
      </c>
      <c r="M27" s="85"/>
      <c r="N27" s="85"/>
    </row>
    <row r="28" spans="1:14" ht="33" customHeight="1">
      <c r="A28" s="115"/>
      <c r="B28" s="115"/>
      <c r="C28" s="115"/>
      <c r="D28" s="115"/>
      <c r="E28" s="130"/>
      <c r="F28" s="373"/>
      <c r="G28" s="83" t="s">
        <v>257</v>
      </c>
      <c r="H28" s="81" t="s">
        <v>102</v>
      </c>
      <c r="I28" s="117"/>
      <c r="J28" s="81" t="s">
        <v>102</v>
      </c>
      <c r="K28" s="117"/>
      <c r="L28" s="85" t="s">
        <v>261</v>
      </c>
      <c r="M28" s="85"/>
      <c r="N28" s="85"/>
    </row>
    <row r="29" spans="1:14" ht="32.25" customHeight="1">
      <c r="A29" s="115"/>
      <c r="B29" s="115"/>
      <c r="C29" s="115"/>
      <c r="D29" s="115"/>
      <c r="E29" s="130"/>
      <c r="F29" s="373"/>
      <c r="G29" s="83" t="s">
        <v>258</v>
      </c>
      <c r="H29" s="81" t="s">
        <v>261</v>
      </c>
      <c r="I29" s="117"/>
      <c r="J29" s="81" t="s">
        <v>261</v>
      </c>
      <c r="K29" s="117"/>
      <c r="L29" s="85" t="s">
        <v>369</v>
      </c>
      <c r="M29" s="85"/>
      <c r="N29" s="85"/>
    </row>
    <row r="30" spans="1:14" ht="133.5" customHeight="1">
      <c r="A30" s="123"/>
      <c r="B30" s="123"/>
      <c r="C30" s="123"/>
      <c r="D30" s="123"/>
      <c r="E30" s="131"/>
      <c r="F30" s="132"/>
      <c r="G30" s="84" t="s">
        <v>259</v>
      </c>
      <c r="H30" s="82" t="s">
        <v>262</v>
      </c>
      <c r="I30" s="127"/>
      <c r="J30" s="82" t="s">
        <v>262</v>
      </c>
      <c r="K30" s="127"/>
      <c r="L30" s="133" t="s">
        <v>370</v>
      </c>
      <c r="M30" s="133"/>
      <c r="N30" s="133"/>
    </row>
    <row r="31" spans="1:14" ht="112.5" customHeight="1">
      <c r="A31" s="427" t="s">
        <v>160</v>
      </c>
      <c r="B31" s="153" t="s">
        <v>337</v>
      </c>
      <c r="C31" s="115" t="s">
        <v>362</v>
      </c>
      <c r="D31" s="115" t="s">
        <v>371</v>
      </c>
      <c r="E31" s="135">
        <v>3</v>
      </c>
      <c r="F31" s="436" t="s">
        <v>372</v>
      </c>
      <c r="G31" s="437" t="s">
        <v>373</v>
      </c>
      <c r="H31" s="435" t="s">
        <v>265</v>
      </c>
      <c r="I31" s="81" t="s">
        <v>354</v>
      </c>
      <c r="J31" s="435" t="s">
        <v>265</v>
      </c>
      <c r="K31" s="81" t="s">
        <v>354</v>
      </c>
      <c r="L31" s="435" t="s">
        <v>265</v>
      </c>
      <c r="M31" s="81" t="s">
        <v>354</v>
      </c>
      <c r="N31" s="85" t="s">
        <v>99</v>
      </c>
    </row>
    <row r="32" spans="1:14" ht="102.95" customHeight="1">
      <c r="A32" s="167" t="s">
        <v>160</v>
      </c>
      <c r="B32" s="554" t="s">
        <v>337</v>
      </c>
      <c r="C32" s="521" t="s">
        <v>362</v>
      </c>
      <c r="D32" s="521" t="s">
        <v>374</v>
      </c>
      <c r="E32" s="555">
        <v>2</v>
      </c>
      <c r="F32" s="556" t="s">
        <v>375</v>
      </c>
      <c r="G32" s="557" t="s">
        <v>263</v>
      </c>
      <c r="H32" s="524" t="s">
        <v>265</v>
      </c>
      <c r="I32" s="524" t="s">
        <v>376</v>
      </c>
      <c r="J32" s="524" t="s">
        <v>265</v>
      </c>
      <c r="K32" s="524" t="s">
        <v>377</v>
      </c>
      <c r="L32" s="524" t="s">
        <v>265</v>
      </c>
      <c r="M32" s="524" t="s">
        <v>377</v>
      </c>
      <c r="N32" s="528" t="s">
        <v>99</v>
      </c>
    </row>
    <row r="33" spans="1:14" ht="102.95" customHeight="1">
      <c r="A33" s="204"/>
      <c r="B33" s="204"/>
      <c r="C33" s="204"/>
      <c r="D33" s="204" t="s">
        <v>378</v>
      </c>
      <c r="E33" s="172">
        <v>4</v>
      </c>
      <c r="F33" s="173" t="s">
        <v>379</v>
      </c>
      <c r="G33" s="174" t="s">
        <v>266</v>
      </c>
      <c r="H33" s="175" t="s">
        <v>240</v>
      </c>
      <c r="I33" s="176" t="s">
        <v>354</v>
      </c>
      <c r="J33" s="175" t="s">
        <v>240</v>
      </c>
      <c r="K33" s="176" t="s">
        <v>354</v>
      </c>
      <c r="L33" s="175" t="s">
        <v>240</v>
      </c>
      <c r="M33" s="176" t="s">
        <v>354</v>
      </c>
      <c r="N33" s="164" t="s">
        <v>99</v>
      </c>
    </row>
    <row r="34" spans="1:14" ht="144" customHeight="1">
      <c r="A34" s="167" t="s">
        <v>160</v>
      </c>
      <c r="B34" s="166" t="s">
        <v>337</v>
      </c>
      <c r="C34" s="123" t="s">
        <v>380</v>
      </c>
      <c r="D34" s="123"/>
      <c r="E34" s="860" t="s">
        <v>39</v>
      </c>
      <c r="F34" s="861"/>
      <c r="G34" s="86" t="s">
        <v>267</v>
      </c>
      <c r="H34" s="87" t="s">
        <v>268</v>
      </c>
      <c r="I34" s="136" t="s">
        <v>381</v>
      </c>
      <c r="J34" s="87" t="s">
        <v>268</v>
      </c>
      <c r="K34" s="136" t="s">
        <v>865</v>
      </c>
      <c r="L34" s="87" t="s">
        <v>382</v>
      </c>
      <c r="M34" s="136" t="s">
        <v>383</v>
      </c>
      <c r="N34" s="85" t="s">
        <v>99</v>
      </c>
    </row>
    <row r="35" spans="1:14" ht="111" customHeight="1">
      <c r="A35" s="167" t="s">
        <v>160</v>
      </c>
      <c r="B35" s="166" t="s">
        <v>337</v>
      </c>
      <c r="C35" s="123" t="s">
        <v>380</v>
      </c>
      <c r="D35" s="204" t="s">
        <v>371</v>
      </c>
      <c r="E35" s="130">
        <v>1</v>
      </c>
      <c r="F35" s="438" t="s">
        <v>384</v>
      </c>
      <c r="G35" s="439" t="s">
        <v>385</v>
      </c>
      <c r="H35" s="96" t="s">
        <v>386</v>
      </c>
      <c r="I35" s="78" t="s">
        <v>354</v>
      </c>
      <c r="J35" s="96" t="s">
        <v>386</v>
      </c>
      <c r="K35" s="78" t="s">
        <v>387</v>
      </c>
      <c r="L35" s="96" t="s">
        <v>388</v>
      </c>
      <c r="M35" s="78" t="s">
        <v>387</v>
      </c>
      <c r="N35" s="78" t="s">
        <v>99</v>
      </c>
    </row>
    <row r="36" spans="1:14" ht="96" customHeight="1">
      <c r="A36" s="167" t="s">
        <v>160</v>
      </c>
      <c r="B36" s="166" t="s">
        <v>337</v>
      </c>
      <c r="C36" s="123" t="s">
        <v>380</v>
      </c>
      <c r="D36" s="204" t="s">
        <v>374</v>
      </c>
      <c r="E36" s="440">
        <v>2</v>
      </c>
      <c r="F36" s="441" t="s">
        <v>389</v>
      </c>
      <c r="G36" s="174" t="s">
        <v>390</v>
      </c>
      <c r="H36" s="99" t="s">
        <v>391</v>
      </c>
      <c r="I36" s="99" t="s">
        <v>392</v>
      </c>
      <c r="J36" s="99" t="s">
        <v>391</v>
      </c>
      <c r="K36" s="99" t="s">
        <v>866</v>
      </c>
      <c r="L36" s="99" t="s">
        <v>391</v>
      </c>
      <c r="M36" s="99" t="s">
        <v>354</v>
      </c>
      <c r="N36" s="99" t="s">
        <v>99</v>
      </c>
    </row>
    <row r="37" spans="1:14" ht="109.5" customHeight="1">
      <c r="A37" s="550">
        <v>2</v>
      </c>
      <c r="B37" s="550" t="s">
        <v>161</v>
      </c>
      <c r="C37" s="115">
        <v>15</v>
      </c>
      <c r="D37" s="115"/>
      <c r="E37" s="862" t="s">
        <v>393</v>
      </c>
      <c r="F37" s="863"/>
      <c r="G37" s="453" t="s">
        <v>394</v>
      </c>
      <c r="H37" s="443" t="s">
        <v>395</v>
      </c>
      <c r="I37" s="442" t="s">
        <v>396</v>
      </c>
      <c r="J37" s="443" t="s">
        <v>395</v>
      </c>
      <c r="K37" s="442" t="s">
        <v>867</v>
      </c>
      <c r="L37" s="443" t="s">
        <v>395</v>
      </c>
      <c r="M37" s="121" t="s">
        <v>397</v>
      </c>
      <c r="N37" s="85" t="s">
        <v>99</v>
      </c>
    </row>
    <row r="38" spans="1:14" ht="120.75" customHeight="1">
      <c r="A38" s="521">
        <v>2</v>
      </c>
      <c r="B38" s="521" t="s">
        <v>161</v>
      </c>
      <c r="C38" s="521">
        <v>15</v>
      </c>
      <c r="D38" s="522" t="s">
        <v>371</v>
      </c>
      <c r="E38" s="553">
        <v>1</v>
      </c>
      <c r="F38" s="552" t="s">
        <v>398</v>
      </c>
      <c r="G38" s="552" t="s">
        <v>275</v>
      </c>
      <c r="H38" s="551" t="s">
        <v>276</v>
      </c>
      <c r="I38" s="526" t="s">
        <v>399</v>
      </c>
      <c r="J38" s="551" t="s">
        <v>276</v>
      </c>
      <c r="K38" s="526" t="s">
        <v>868</v>
      </c>
      <c r="L38" s="551" t="s">
        <v>276</v>
      </c>
      <c r="M38" s="526" t="s">
        <v>400</v>
      </c>
      <c r="N38" s="526" t="s">
        <v>99</v>
      </c>
    </row>
    <row r="39" spans="1:14" ht="125.25" customHeight="1">
      <c r="A39" s="500">
        <v>2</v>
      </c>
      <c r="B39" s="500" t="s">
        <v>161</v>
      </c>
      <c r="C39" s="500">
        <v>15</v>
      </c>
      <c r="D39" s="115" t="s">
        <v>374</v>
      </c>
      <c r="E39" s="135">
        <v>2</v>
      </c>
      <c r="F39" s="118" t="s">
        <v>401</v>
      </c>
      <c r="G39" s="88" t="s">
        <v>273</v>
      </c>
      <c r="H39" s="89" t="s">
        <v>274</v>
      </c>
      <c r="I39" s="85" t="s">
        <v>402</v>
      </c>
      <c r="J39" s="89" t="s">
        <v>274</v>
      </c>
      <c r="K39" s="85" t="s">
        <v>869</v>
      </c>
      <c r="L39" s="89" t="s">
        <v>274</v>
      </c>
      <c r="M39" s="85" t="s">
        <v>403</v>
      </c>
      <c r="N39" s="85" t="s">
        <v>99</v>
      </c>
    </row>
    <row r="40" spans="1:14" ht="102.95" customHeight="1">
      <c r="A40" s="204">
        <v>2</v>
      </c>
      <c r="B40" s="204" t="s">
        <v>161</v>
      </c>
      <c r="C40" s="204">
        <v>18</v>
      </c>
      <c r="D40" s="204"/>
      <c r="E40" s="851" t="s">
        <v>404</v>
      </c>
      <c r="F40" s="853"/>
      <c r="G40" s="444" t="s">
        <v>405</v>
      </c>
      <c r="H40" s="445">
        <v>0.04</v>
      </c>
      <c r="I40" s="446" t="s">
        <v>406</v>
      </c>
      <c r="J40" s="445">
        <v>0.04</v>
      </c>
      <c r="K40" s="446" t="s">
        <v>870</v>
      </c>
      <c r="L40" s="447">
        <v>0.04</v>
      </c>
      <c r="M40" s="446" t="s">
        <v>407</v>
      </c>
      <c r="N40" s="164" t="s">
        <v>99</v>
      </c>
    </row>
    <row r="41" spans="1:14" s="448" customFormat="1" ht="101.25" customHeight="1">
      <c r="A41" s="544">
        <v>2</v>
      </c>
      <c r="B41" s="544" t="s">
        <v>161</v>
      </c>
      <c r="C41" s="544">
        <v>18</v>
      </c>
      <c r="D41" s="544" t="s">
        <v>371</v>
      </c>
      <c r="E41" s="545">
        <v>1</v>
      </c>
      <c r="F41" s="546" t="s">
        <v>408</v>
      </c>
      <c r="G41" s="547" t="s">
        <v>409</v>
      </c>
      <c r="H41" s="548" t="s">
        <v>902</v>
      </c>
      <c r="I41" s="558" t="s">
        <v>515</v>
      </c>
      <c r="J41" s="548" t="s">
        <v>902</v>
      </c>
      <c r="K41" s="549" t="s">
        <v>903</v>
      </c>
      <c r="L41" s="548" t="s">
        <v>902</v>
      </c>
      <c r="M41" s="549" t="s">
        <v>903</v>
      </c>
      <c r="N41" s="176" t="s">
        <v>99</v>
      </c>
    </row>
    <row r="42" spans="1:14" ht="91.5" customHeight="1">
      <c r="A42" s="204">
        <v>2</v>
      </c>
      <c r="B42" s="204" t="s">
        <v>161</v>
      </c>
      <c r="C42" s="204">
        <v>18</v>
      </c>
      <c r="D42" s="204" t="s">
        <v>337</v>
      </c>
      <c r="E42" s="190">
        <v>1</v>
      </c>
      <c r="F42" s="173" t="s">
        <v>411</v>
      </c>
      <c r="G42" s="449" t="s">
        <v>269</v>
      </c>
      <c r="H42" s="450" t="s">
        <v>270</v>
      </c>
      <c r="I42" s="164" t="s">
        <v>412</v>
      </c>
      <c r="J42" s="450" t="s">
        <v>270</v>
      </c>
      <c r="K42" s="164" t="s">
        <v>871</v>
      </c>
      <c r="L42" s="450" t="s">
        <v>270</v>
      </c>
      <c r="M42" s="164" t="s">
        <v>403</v>
      </c>
      <c r="N42" s="162" t="s">
        <v>99</v>
      </c>
    </row>
    <row r="43" spans="1:14" ht="149.25" customHeight="1">
      <c r="A43" s="123">
        <v>2</v>
      </c>
      <c r="B43" s="123" t="s">
        <v>161</v>
      </c>
      <c r="C43" s="123">
        <v>18</v>
      </c>
      <c r="D43" s="123" t="s">
        <v>374</v>
      </c>
      <c r="E43" s="124">
        <v>2</v>
      </c>
      <c r="F43" s="451" t="s">
        <v>413</v>
      </c>
      <c r="G43" s="137" t="s">
        <v>271</v>
      </c>
      <c r="H43" s="452" t="s">
        <v>272</v>
      </c>
      <c r="I43" s="133" t="s">
        <v>414</v>
      </c>
      <c r="J43" s="452" t="s">
        <v>272</v>
      </c>
      <c r="K43" s="133" t="s">
        <v>872</v>
      </c>
      <c r="L43" s="452" t="s">
        <v>272</v>
      </c>
      <c r="M43" s="133" t="s">
        <v>415</v>
      </c>
      <c r="N43" s="139" t="s">
        <v>99</v>
      </c>
    </row>
    <row r="44" spans="1:14" ht="144" customHeight="1">
      <c r="A44" s="204">
        <v>2</v>
      </c>
      <c r="B44" s="204" t="s">
        <v>161</v>
      </c>
      <c r="C44" s="204">
        <v>18</v>
      </c>
      <c r="D44" s="204" t="s">
        <v>161</v>
      </c>
      <c r="E44" s="179"/>
      <c r="F44" s="173" t="s">
        <v>416</v>
      </c>
      <c r="G44" s="180" t="s">
        <v>417</v>
      </c>
      <c r="H44" s="178" t="s">
        <v>418</v>
      </c>
      <c r="I44" s="164" t="s">
        <v>420</v>
      </c>
      <c r="J44" s="178" t="s">
        <v>418</v>
      </c>
      <c r="K44" s="164" t="s">
        <v>420</v>
      </c>
      <c r="L44" s="178" t="s">
        <v>418</v>
      </c>
      <c r="M44" s="164" t="s">
        <v>420</v>
      </c>
      <c r="N44" s="162" t="s">
        <v>99</v>
      </c>
    </row>
    <row r="45" spans="1:14" ht="87" customHeight="1">
      <c r="A45" s="165">
        <v>2</v>
      </c>
      <c r="B45" s="165" t="s">
        <v>161</v>
      </c>
      <c r="C45" s="165" t="s">
        <v>380</v>
      </c>
      <c r="D45" s="165"/>
      <c r="E45" s="864" t="s">
        <v>421</v>
      </c>
      <c r="F45" s="865"/>
      <c r="G45" s="433" t="s">
        <v>422</v>
      </c>
      <c r="H45" s="454">
        <v>0.6</v>
      </c>
      <c r="I45" s="434" t="s">
        <v>423</v>
      </c>
      <c r="J45" s="454">
        <v>0.5</v>
      </c>
      <c r="K45" s="434" t="s">
        <v>423</v>
      </c>
      <c r="L45" s="454">
        <v>0.4</v>
      </c>
      <c r="M45" s="434" t="s">
        <v>424</v>
      </c>
      <c r="N45" s="171" t="s">
        <v>99</v>
      </c>
    </row>
    <row r="46" spans="1:14" ht="72.75" customHeight="1">
      <c r="A46" s="123">
        <v>2</v>
      </c>
      <c r="B46" s="123" t="s">
        <v>161</v>
      </c>
      <c r="C46" s="123" t="s">
        <v>380</v>
      </c>
      <c r="D46" s="123" t="s">
        <v>374</v>
      </c>
      <c r="E46" s="23">
        <v>1</v>
      </c>
      <c r="F46" s="137" t="s">
        <v>425</v>
      </c>
      <c r="G46" s="134" t="s">
        <v>426</v>
      </c>
      <c r="H46" s="138" t="s">
        <v>427</v>
      </c>
      <c r="I46" s="133" t="s">
        <v>428</v>
      </c>
      <c r="J46" s="138" t="s">
        <v>427</v>
      </c>
      <c r="K46" s="133" t="s">
        <v>428</v>
      </c>
      <c r="L46" s="138" t="s">
        <v>427</v>
      </c>
      <c r="M46" s="133" t="s">
        <v>428</v>
      </c>
      <c r="N46" s="139" t="s">
        <v>99</v>
      </c>
    </row>
    <row r="47" spans="1:14" ht="71.25" customHeight="1">
      <c r="A47" s="204">
        <v>2</v>
      </c>
      <c r="B47" s="204" t="s">
        <v>161</v>
      </c>
      <c r="C47" s="204" t="s">
        <v>380</v>
      </c>
      <c r="D47" s="204" t="s">
        <v>343</v>
      </c>
      <c r="E47" s="455">
        <v>2</v>
      </c>
      <c r="F47" s="173" t="s">
        <v>429</v>
      </c>
      <c r="G47" s="180" t="s">
        <v>430</v>
      </c>
      <c r="H47" s="181" t="s">
        <v>431</v>
      </c>
      <c r="I47" s="164" t="s">
        <v>428</v>
      </c>
      <c r="J47" s="181" t="s">
        <v>431</v>
      </c>
      <c r="K47" s="164" t="s">
        <v>428</v>
      </c>
      <c r="L47" s="181" t="s">
        <v>431</v>
      </c>
      <c r="M47" s="164" t="s">
        <v>428</v>
      </c>
      <c r="N47" s="162" t="s">
        <v>99</v>
      </c>
    </row>
    <row r="48" spans="1:14" ht="58.5" customHeight="1">
      <c r="A48" s="47" t="s">
        <v>160</v>
      </c>
      <c r="B48" s="123" t="s">
        <v>161</v>
      </c>
      <c r="C48" s="123" t="s">
        <v>380</v>
      </c>
      <c r="D48" s="115" t="s">
        <v>432</v>
      </c>
      <c r="E48" s="40">
        <v>3</v>
      </c>
      <c r="F48" s="118" t="s">
        <v>433</v>
      </c>
      <c r="G48" s="88" t="s">
        <v>434</v>
      </c>
      <c r="H48" s="140" t="s">
        <v>431</v>
      </c>
      <c r="I48" s="85" t="s">
        <v>419</v>
      </c>
      <c r="J48" s="140" t="s">
        <v>431</v>
      </c>
      <c r="K48" s="85" t="s">
        <v>419</v>
      </c>
      <c r="L48" s="140" t="s">
        <v>431</v>
      </c>
      <c r="M48" s="85" t="s">
        <v>419</v>
      </c>
      <c r="N48" s="141" t="s">
        <v>99</v>
      </c>
    </row>
    <row r="49" spans="1:14" ht="78" customHeight="1">
      <c r="A49" s="123" t="s">
        <v>160</v>
      </c>
      <c r="B49" s="456" t="s">
        <v>161</v>
      </c>
      <c r="C49" s="456" t="s">
        <v>362</v>
      </c>
      <c r="D49" s="456"/>
      <c r="E49" s="457" t="s">
        <v>72</v>
      </c>
      <c r="F49" s="458"/>
      <c r="G49" s="459" t="s">
        <v>435</v>
      </c>
      <c r="H49" s="460" t="s">
        <v>436</v>
      </c>
      <c r="I49" s="461" t="s">
        <v>437</v>
      </c>
      <c r="J49" s="460" t="s">
        <v>873</v>
      </c>
      <c r="K49" s="461" t="s">
        <v>874</v>
      </c>
      <c r="L49" s="460" t="s">
        <v>438</v>
      </c>
      <c r="M49" s="462" t="s">
        <v>439</v>
      </c>
      <c r="N49" s="463" t="s">
        <v>99</v>
      </c>
    </row>
    <row r="50" spans="1:14" ht="111.75" customHeight="1">
      <c r="A50" s="123" t="s">
        <v>160</v>
      </c>
      <c r="B50" s="123" t="s">
        <v>161</v>
      </c>
      <c r="C50" s="123" t="s">
        <v>362</v>
      </c>
      <c r="D50" s="123" t="s">
        <v>374</v>
      </c>
      <c r="E50" s="144">
        <v>1</v>
      </c>
      <c r="F50" s="451" t="s">
        <v>440</v>
      </c>
      <c r="G50" s="430" t="s">
        <v>277</v>
      </c>
      <c r="H50" s="451" t="s">
        <v>278</v>
      </c>
      <c r="I50" s="133" t="s">
        <v>376</v>
      </c>
      <c r="J50" s="451" t="s">
        <v>875</v>
      </c>
      <c r="K50" s="133" t="s">
        <v>376</v>
      </c>
      <c r="L50" s="451" t="s">
        <v>441</v>
      </c>
      <c r="M50" s="464" t="s">
        <v>442</v>
      </c>
      <c r="N50" s="139" t="s">
        <v>99</v>
      </c>
    </row>
    <row r="51" spans="1:14" ht="82.5" customHeight="1">
      <c r="A51" s="123" t="s">
        <v>160</v>
      </c>
      <c r="B51" s="123" t="s">
        <v>161</v>
      </c>
      <c r="C51" s="123" t="s">
        <v>362</v>
      </c>
      <c r="D51" s="204" t="s">
        <v>443</v>
      </c>
      <c r="E51" s="179">
        <v>2</v>
      </c>
      <c r="F51" s="173" t="s">
        <v>444</v>
      </c>
      <c r="G51" s="444" t="s">
        <v>445</v>
      </c>
      <c r="H51" s="173" t="s">
        <v>447</v>
      </c>
      <c r="I51" s="164" t="s">
        <v>448</v>
      </c>
      <c r="J51" s="173" t="s">
        <v>447</v>
      </c>
      <c r="K51" s="164" t="s">
        <v>449</v>
      </c>
      <c r="L51" s="173" t="s">
        <v>149</v>
      </c>
      <c r="M51" s="465" t="s">
        <v>450</v>
      </c>
      <c r="N51" s="162" t="s">
        <v>99</v>
      </c>
    </row>
    <row r="52" spans="1:14" ht="99" customHeight="1">
      <c r="A52" s="123" t="s">
        <v>160</v>
      </c>
      <c r="B52" s="123" t="s">
        <v>161</v>
      </c>
      <c r="C52" s="123" t="s">
        <v>362</v>
      </c>
      <c r="D52" s="204" t="s">
        <v>371</v>
      </c>
      <c r="E52" s="163">
        <v>3</v>
      </c>
      <c r="F52" s="173" t="s">
        <v>451</v>
      </c>
      <c r="G52" s="444" t="s">
        <v>452</v>
      </c>
      <c r="H52" s="181" t="s">
        <v>453</v>
      </c>
      <c r="I52" s="164" t="s">
        <v>454</v>
      </c>
      <c r="J52" s="181" t="s">
        <v>453</v>
      </c>
      <c r="K52" s="164" t="s">
        <v>454</v>
      </c>
      <c r="L52" s="181" t="s">
        <v>453</v>
      </c>
      <c r="M52" s="164" t="s">
        <v>454</v>
      </c>
      <c r="N52" s="162" t="s">
        <v>99</v>
      </c>
    </row>
    <row r="53" spans="1:14" ht="77.25" customHeight="1">
      <c r="A53" s="123" t="s">
        <v>160</v>
      </c>
      <c r="B53" s="123" t="s">
        <v>161</v>
      </c>
      <c r="C53" s="123" t="s">
        <v>362</v>
      </c>
      <c r="D53" s="204" t="s">
        <v>455</v>
      </c>
      <c r="E53" s="179">
        <v>4</v>
      </c>
      <c r="F53" s="173" t="s">
        <v>456</v>
      </c>
      <c r="G53" s="444" t="s">
        <v>457</v>
      </c>
      <c r="H53" s="181" t="s">
        <v>453</v>
      </c>
      <c r="I53" s="164" t="s">
        <v>454</v>
      </c>
      <c r="J53" s="181" t="s">
        <v>453</v>
      </c>
      <c r="K53" s="164" t="s">
        <v>454</v>
      </c>
      <c r="L53" s="181" t="s">
        <v>453</v>
      </c>
      <c r="M53" s="164" t="s">
        <v>454</v>
      </c>
      <c r="N53" s="162" t="s">
        <v>99</v>
      </c>
    </row>
    <row r="54" spans="1:14" ht="115.5" customHeight="1">
      <c r="A54" s="115" t="s">
        <v>160</v>
      </c>
      <c r="B54" s="115" t="s">
        <v>161</v>
      </c>
      <c r="C54" s="115" t="s">
        <v>362</v>
      </c>
      <c r="D54" s="165" t="s">
        <v>432</v>
      </c>
      <c r="E54" s="142">
        <v>5</v>
      </c>
      <c r="F54" s="143" t="s">
        <v>98</v>
      </c>
      <c r="G54" s="466" t="s">
        <v>279</v>
      </c>
      <c r="H54" s="468" t="s">
        <v>281</v>
      </c>
      <c r="I54" s="434" t="s">
        <v>458</v>
      </c>
      <c r="J54" s="468" t="s">
        <v>281</v>
      </c>
      <c r="K54" s="434" t="s">
        <v>458</v>
      </c>
      <c r="L54" s="468" t="s">
        <v>281</v>
      </c>
      <c r="M54" s="434" t="s">
        <v>458</v>
      </c>
      <c r="N54" s="171" t="s">
        <v>99</v>
      </c>
    </row>
    <row r="55" spans="1:14" ht="95.25" customHeight="1">
      <c r="A55" s="521" t="s">
        <v>160</v>
      </c>
      <c r="B55" s="521" t="s">
        <v>161</v>
      </c>
      <c r="C55" s="521" t="s">
        <v>346</v>
      </c>
      <c r="D55" s="521"/>
      <c r="E55" s="866" t="s">
        <v>459</v>
      </c>
      <c r="F55" s="867"/>
      <c r="G55" s="523" t="s">
        <v>460</v>
      </c>
      <c r="H55" s="559" t="s">
        <v>77</v>
      </c>
      <c r="I55" s="524" t="s">
        <v>376</v>
      </c>
      <c r="J55" s="553" t="s">
        <v>461</v>
      </c>
      <c r="K55" s="524" t="s">
        <v>376</v>
      </c>
      <c r="L55" s="553" t="s">
        <v>461</v>
      </c>
      <c r="M55" s="527" t="s">
        <v>446</v>
      </c>
      <c r="N55" s="528" t="s">
        <v>99</v>
      </c>
    </row>
    <row r="56" spans="1:14" ht="64.5" customHeight="1">
      <c r="A56" s="123" t="s">
        <v>160</v>
      </c>
      <c r="B56" s="123" t="s">
        <v>161</v>
      </c>
      <c r="C56" s="204" t="s">
        <v>346</v>
      </c>
      <c r="D56" s="204" t="s">
        <v>343</v>
      </c>
      <c r="E56" s="190">
        <v>1</v>
      </c>
      <c r="F56" s="189" t="s">
        <v>462</v>
      </c>
      <c r="G56" s="173" t="s">
        <v>463</v>
      </c>
      <c r="H56" s="469" t="s">
        <v>464</v>
      </c>
      <c r="I56" s="164" t="s">
        <v>376</v>
      </c>
      <c r="J56" s="469" t="s">
        <v>464</v>
      </c>
      <c r="K56" s="164" t="s">
        <v>376</v>
      </c>
      <c r="L56" s="469" t="s">
        <v>464</v>
      </c>
      <c r="M56" s="446" t="s">
        <v>446</v>
      </c>
      <c r="N56" s="162" t="s">
        <v>99</v>
      </c>
    </row>
    <row r="57" spans="1:14" ht="73.5" customHeight="1">
      <c r="A57" s="123" t="s">
        <v>160</v>
      </c>
      <c r="B57" s="123" t="s">
        <v>161</v>
      </c>
      <c r="C57" s="123" t="s">
        <v>162</v>
      </c>
      <c r="D57" s="470"/>
      <c r="E57" s="868" t="s">
        <v>68</v>
      </c>
      <c r="F57" s="869"/>
      <c r="G57" s="430" t="s">
        <v>465</v>
      </c>
      <c r="H57" s="471"/>
      <c r="I57" s="471"/>
      <c r="J57" s="471"/>
      <c r="K57" s="471"/>
      <c r="L57" s="471"/>
      <c r="M57" s="471"/>
      <c r="N57" s="471"/>
    </row>
    <row r="58" spans="1:14" ht="74.25" customHeight="1">
      <c r="A58" s="123" t="s">
        <v>160</v>
      </c>
      <c r="B58" s="123" t="s">
        <v>161</v>
      </c>
      <c r="C58" s="123" t="s">
        <v>162</v>
      </c>
      <c r="D58" s="123" t="s">
        <v>162</v>
      </c>
      <c r="E58" s="155"/>
      <c r="F58" s="472" t="s">
        <v>466</v>
      </c>
      <c r="G58" s="473" t="s">
        <v>282</v>
      </c>
      <c r="H58" s="474" t="s">
        <v>283</v>
      </c>
      <c r="I58" s="474" t="s">
        <v>467</v>
      </c>
      <c r="J58" s="474" t="s">
        <v>283</v>
      </c>
      <c r="K58" s="474" t="s">
        <v>467</v>
      </c>
      <c r="L58" s="474" t="s">
        <v>283</v>
      </c>
      <c r="M58" s="475" t="s">
        <v>448</v>
      </c>
      <c r="N58" s="171" t="s">
        <v>99</v>
      </c>
    </row>
    <row r="59" spans="1:14" ht="84.75" customHeight="1">
      <c r="A59" s="123" t="s">
        <v>160</v>
      </c>
      <c r="B59" s="123" t="s">
        <v>161</v>
      </c>
      <c r="C59" s="123" t="s">
        <v>162</v>
      </c>
      <c r="D59" s="123" t="s">
        <v>371</v>
      </c>
      <c r="E59" s="182"/>
      <c r="F59" s="183" t="s">
        <v>468</v>
      </c>
      <c r="G59" s="184" t="s">
        <v>284</v>
      </c>
      <c r="H59" s="476" t="s">
        <v>285</v>
      </c>
      <c r="I59" s="476" t="s">
        <v>310</v>
      </c>
      <c r="J59" s="476" t="s">
        <v>285</v>
      </c>
      <c r="K59" s="476" t="s">
        <v>310</v>
      </c>
      <c r="L59" s="476" t="s">
        <v>285</v>
      </c>
      <c r="M59" s="446" t="s">
        <v>449</v>
      </c>
      <c r="N59" s="162" t="s">
        <v>99</v>
      </c>
    </row>
    <row r="60" spans="1:14" ht="65.25" customHeight="1">
      <c r="A60" s="123" t="s">
        <v>160</v>
      </c>
      <c r="B60" s="123" t="s">
        <v>161</v>
      </c>
      <c r="C60" s="123" t="s">
        <v>162</v>
      </c>
      <c r="D60" s="123" t="s">
        <v>343</v>
      </c>
      <c r="E60" s="182"/>
      <c r="F60" s="183" t="s">
        <v>469</v>
      </c>
      <c r="G60" s="184" t="s">
        <v>470</v>
      </c>
      <c r="H60" s="476" t="s">
        <v>471</v>
      </c>
      <c r="I60" s="476" t="s">
        <v>454</v>
      </c>
      <c r="J60" s="476" t="s">
        <v>471</v>
      </c>
      <c r="K60" s="476" t="s">
        <v>458</v>
      </c>
      <c r="L60" s="476" t="s">
        <v>471</v>
      </c>
      <c r="M60" s="476" t="s">
        <v>458</v>
      </c>
      <c r="N60" s="162" t="s">
        <v>99</v>
      </c>
    </row>
    <row r="61" spans="1:14" ht="100.5" customHeight="1">
      <c r="A61" s="123" t="s">
        <v>160</v>
      </c>
      <c r="B61" s="123" t="s">
        <v>161</v>
      </c>
      <c r="C61" s="123" t="s">
        <v>162</v>
      </c>
      <c r="D61" s="123" t="s">
        <v>161</v>
      </c>
      <c r="E61" s="182"/>
      <c r="F61" s="185" t="s">
        <v>155</v>
      </c>
      <c r="G61" s="186" t="s">
        <v>305</v>
      </c>
      <c r="H61" s="476" t="s">
        <v>306</v>
      </c>
      <c r="I61" s="476" t="s">
        <v>307</v>
      </c>
      <c r="J61" s="476" t="s">
        <v>306</v>
      </c>
      <c r="K61" s="476" t="s">
        <v>473</v>
      </c>
      <c r="L61" s="476" t="s">
        <v>306</v>
      </c>
      <c r="M61" s="476" t="s">
        <v>473</v>
      </c>
      <c r="N61" s="162" t="s">
        <v>99</v>
      </c>
    </row>
    <row r="62" spans="1:14" ht="72.75" customHeight="1">
      <c r="A62" s="123" t="s">
        <v>160</v>
      </c>
      <c r="B62" s="123" t="s">
        <v>161</v>
      </c>
      <c r="C62" s="123" t="s">
        <v>162</v>
      </c>
      <c r="D62" s="123" t="s">
        <v>455</v>
      </c>
      <c r="E62" s="182"/>
      <c r="F62" s="183" t="s">
        <v>474</v>
      </c>
      <c r="G62" s="184" t="s">
        <v>286</v>
      </c>
      <c r="H62" s="476" t="s">
        <v>475</v>
      </c>
      <c r="I62" s="476" t="s">
        <v>458</v>
      </c>
      <c r="J62" s="476" t="s">
        <v>876</v>
      </c>
      <c r="K62" s="476" t="s">
        <v>476</v>
      </c>
      <c r="L62" s="476" t="s">
        <v>477</v>
      </c>
      <c r="M62" s="476" t="s">
        <v>476</v>
      </c>
      <c r="N62" s="162" t="s">
        <v>99</v>
      </c>
    </row>
    <row r="63" spans="1:14" ht="80.25" customHeight="1">
      <c r="A63" s="123" t="s">
        <v>160</v>
      </c>
      <c r="B63" s="123" t="s">
        <v>161</v>
      </c>
      <c r="C63" s="123" t="s">
        <v>162</v>
      </c>
      <c r="D63" s="123" t="s">
        <v>432</v>
      </c>
      <c r="E63" s="182"/>
      <c r="F63" s="185" t="s">
        <v>78</v>
      </c>
      <c r="G63" s="186" t="s">
        <v>288</v>
      </c>
      <c r="H63" s="476" t="s">
        <v>289</v>
      </c>
      <c r="I63" s="476" t="s">
        <v>307</v>
      </c>
      <c r="J63" s="476" t="s">
        <v>289</v>
      </c>
      <c r="K63" s="476" t="s">
        <v>307</v>
      </c>
      <c r="L63" s="476" t="s">
        <v>289</v>
      </c>
      <c r="M63" s="476" t="s">
        <v>478</v>
      </c>
      <c r="N63" s="162" t="s">
        <v>99</v>
      </c>
    </row>
    <row r="64" spans="1:14" ht="60" customHeight="1">
      <c r="A64" s="115" t="s">
        <v>160</v>
      </c>
      <c r="B64" s="115" t="s">
        <v>161</v>
      </c>
      <c r="C64" s="115" t="s">
        <v>162</v>
      </c>
      <c r="D64" s="115" t="s">
        <v>479</v>
      </c>
      <c r="E64" s="155"/>
      <c r="F64" s="156" t="s">
        <v>480</v>
      </c>
      <c r="G64" s="157" t="s">
        <v>290</v>
      </c>
      <c r="H64" s="474" t="s">
        <v>292</v>
      </c>
      <c r="I64" s="474" t="s">
        <v>483</v>
      </c>
      <c r="J64" s="474" t="s">
        <v>292</v>
      </c>
      <c r="K64" s="474" t="s">
        <v>483</v>
      </c>
      <c r="L64" s="474" t="s">
        <v>292</v>
      </c>
      <c r="M64" s="474" t="s">
        <v>484</v>
      </c>
      <c r="N64" s="171" t="s">
        <v>99</v>
      </c>
    </row>
    <row r="65" spans="1:14" ht="57.75" customHeight="1">
      <c r="A65" s="123" t="s">
        <v>160</v>
      </c>
      <c r="B65" s="123" t="s">
        <v>161</v>
      </c>
      <c r="C65" s="123" t="s">
        <v>162</v>
      </c>
      <c r="D65" s="123" t="s">
        <v>485</v>
      </c>
      <c r="E65" s="39"/>
      <c r="F65" s="92" t="s">
        <v>79</v>
      </c>
      <c r="G65" s="90" t="s">
        <v>293</v>
      </c>
      <c r="H65" s="91" t="s">
        <v>294</v>
      </c>
      <c r="I65" s="91" t="s">
        <v>472</v>
      </c>
      <c r="J65" s="91" t="s">
        <v>294</v>
      </c>
      <c r="K65" s="91" t="s">
        <v>478</v>
      </c>
      <c r="L65" s="91" t="s">
        <v>294</v>
      </c>
      <c r="M65" s="91" t="s">
        <v>478</v>
      </c>
      <c r="N65" s="139" t="s">
        <v>99</v>
      </c>
    </row>
    <row r="66" spans="1:14" ht="93.75" customHeight="1">
      <c r="A66" s="123" t="s">
        <v>160</v>
      </c>
      <c r="B66" s="123" t="s">
        <v>161</v>
      </c>
      <c r="C66" s="123" t="s">
        <v>162</v>
      </c>
      <c r="D66" s="123" t="s">
        <v>443</v>
      </c>
      <c r="E66" s="39"/>
      <c r="F66" s="477" t="s">
        <v>486</v>
      </c>
      <c r="G66" s="90" t="s">
        <v>295</v>
      </c>
      <c r="H66" s="91" t="s">
        <v>296</v>
      </c>
      <c r="I66" s="91" t="s">
        <v>487</v>
      </c>
      <c r="J66" s="91" t="s">
        <v>296</v>
      </c>
      <c r="K66" s="91" t="s">
        <v>487</v>
      </c>
      <c r="L66" s="91" t="s">
        <v>296</v>
      </c>
      <c r="M66" s="91" t="s">
        <v>488</v>
      </c>
      <c r="N66" s="139" t="s">
        <v>99</v>
      </c>
    </row>
    <row r="67" spans="1:14" ht="66.75" customHeight="1">
      <c r="A67" s="123" t="s">
        <v>160</v>
      </c>
      <c r="B67" s="123" t="s">
        <v>161</v>
      </c>
      <c r="C67" s="123" t="s">
        <v>162</v>
      </c>
      <c r="D67" s="123" t="s">
        <v>489</v>
      </c>
      <c r="E67" s="155"/>
      <c r="F67" s="156" t="s">
        <v>52</v>
      </c>
      <c r="G67" s="157" t="s">
        <v>297</v>
      </c>
      <c r="H67" s="474" t="s">
        <v>294</v>
      </c>
      <c r="I67" s="474" t="s">
        <v>488</v>
      </c>
      <c r="J67" s="474" t="s">
        <v>294</v>
      </c>
      <c r="K67" s="474" t="s">
        <v>490</v>
      </c>
      <c r="L67" s="474" t="s">
        <v>294</v>
      </c>
      <c r="M67" s="474" t="s">
        <v>491</v>
      </c>
      <c r="N67" s="171" t="s">
        <v>99</v>
      </c>
    </row>
    <row r="68" spans="1:14" ht="84.75" customHeight="1">
      <c r="A68" s="123" t="s">
        <v>160</v>
      </c>
      <c r="B68" s="123" t="s">
        <v>161</v>
      </c>
      <c r="C68" s="123" t="s">
        <v>162</v>
      </c>
      <c r="D68" s="123" t="s">
        <v>338</v>
      </c>
      <c r="E68" s="155"/>
      <c r="F68" s="158" t="s">
        <v>492</v>
      </c>
      <c r="G68" s="159" t="s">
        <v>298</v>
      </c>
      <c r="H68" s="474" t="s">
        <v>300</v>
      </c>
      <c r="I68" s="474" t="s">
        <v>307</v>
      </c>
      <c r="J68" s="474" t="s">
        <v>300</v>
      </c>
      <c r="K68" s="474" t="s">
        <v>473</v>
      </c>
      <c r="L68" s="474" t="s">
        <v>300</v>
      </c>
      <c r="M68" s="474" t="s">
        <v>473</v>
      </c>
      <c r="N68" s="171" t="s">
        <v>99</v>
      </c>
    </row>
    <row r="69" spans="1:14" ht="54" customHeight="1">
      <c r="A69" s="123" t="s">
        <v>160</v>
      </c>
      <c r="B69" s="123" t="s">
        <v>161</v>
      </c>
      <c r="C69" s="123" t="s">
        <v>162</v>
      </c>
      <c r="D69" s="123" t="s">
        <v>346</v>
      </c>
      <c r="E69" s="182"/>
      <c r="F69" s="185" t="s">
        <v>93</v>
      </c>
      <c r="G69" s="186" t="s">
        <v>303</v>
      </c>
      <c r="H69" s="476" t="s">
        <v>304</v>
      </c>
      <c r="I69" s="476" t="s">
        <v>493</v>
      </c>
      <c r="J69" s="476" t="s">
        <v>304</v>
      </c>
      <c r="K69" s="476" t="s">
        <v>493</v>
      </c>
      <c r="L69" s="476" t="s">
        <v>304</v>
      </c>
      <c r="M69" s="476" t="s">
        <v>493</v>
      </c>
      <c r="N69" s="162" t="s">
        <v>99</v>
      </c>
    </row>
    <row r="70" spans="1:14" ht="60" customHeight="1">
      <c r="A70" s="123" t="s">
        <v>160</v>
      </c>
      <c r="B70" s="123" t="s">
        <v>161</v>
      </c>
      <c r="C70" s="123" t="s">
        <v>162</v>
      </c>
      <c r="D70" s="123" t="s">
        <v>362</v>
      </c>
      <c r="E70" s="182"/>
      <c r="F70" s="185" t="s">
        <v>80</v>
      </c>
      <c r="G70" s="186" t="s">
        <v>301</v>
      </c>
      <c r="H70" s="476" t="s">
        <v>302</v>
      </c>
      <c r="I70" s="476" t="s">
        <v>495</v>
      </c>
      <c r="J70" s="476" t="s">
        <v>302</v>
      </c>
      <c r="K70" s="476" t="s">
        <v>481</v>
      </c>
      <c r="L70" s="476" t="s">
        <v>302</v>
      </c>
      <c r="M70" s="476" t="s">
        <v>481</v>
      </c>
      <c r="N70" s="162" t="s">
        <v>99</v>
      </c>
    </row>
    <row r="71" spans="1:14" ht="67.5" customHeight="1">
      <c r="A71" s="123" t="s">
        <v>160</v>
      </c>
      <c r="B71" s="123" t="s">
        <v>161</v>
      </c>
      <c r="C71" s="123" t="s">
        <v>162</v>
      </c>
      <c r="D71" s="123" t="s">
        <v>496</v>
      </c>
      <c r="E71" s="182"/>
      <c r="F71" s="187" t="s">
        <v>497</v>
      </c>
      <c r="G71" s="188" t="s">
        <v>309</v>
      </c>
      <c r="H71" s="476" t="s">
        <v>449</v>
      </c>
      <c r="I71" s="476" t="s">
        <v>498</v>
      </c>
      <c r="J71" s="476" t="s">
        <v>877</v>
      </c>
      <c r="K71" s="476" t="s">
        <v>878</v>
      </c>
      <c r="L71" s="476" t="s">
        <v>499</v>
      </c>
      <c r="M71" s="476" t="s">
        <v>500</v>
      </c>
      <c r="N71" s="162" t="s">
        <v>99</v>
      </c>
    </row>
    <row r="72" spans="1:14" ht="56.25" customHeight="1">
      <c r="A72" s="123" t="s">
        <v>160</v>
      </c>
      <c r="B72" s="123" t="s">
        <v>161</v>
      </c>
      <c r="C72" s="123" t="s">
        <v>162</v>
      </c>
      <c r="D72" s="123" t="s">
        <v>501</v>
      </c>
      <c r="E72" s="182"/>
      <c r="F72" s="187" t="s">
        <v>153</v>
      </c>
      <c r="G72" s="188" t="s">
        <v>312</v>
      </c>
      <c r="H72" s="476" t="s">
        <v>314</v>
      </c>
      <c r="I72" s="476" t="s">
        <v>481</v>
      </c>
      <c r="J72" s="476" t="s">
        <v>314</v>
      </c>
      <c r="K72" s="476" t="s">
        <v>481</v>
      </c>
      <c r="L72" s="476" t="s">
        <v>314</v>
      </c>
      <c r="M72" s="476" t="s">
        <v>482</v>
      </c>
      <c r="N72" s="162" t="s">
        <v>99</v>
      </c>
    </row>
    <row r="73" spans="1:14" ht="65.25" customHeight="1">
      <c r="A73" s="123" t="s">
        <v>160</v>
      </c>
      <c r="B73" s="123" t="s">
        <v>161</v>
      </c>
      <c r="C73" s="123" t="s">
        <v>371</v>
      </c>
      <c r="D73" s="204"/>
      <c r="E73" s="870" t="s">
        <v>69</v>
      </c>
      <c r="F73" s="870"/>
      <c r="G73" s="393" t="s">
        <v>502</v>
      </c>
      <c r="H73" s="446"/>
      <c r="I73" s="446"/>
      <c r="J73" s="446"/>
      <c r="K73" s="446"/>
      <c r="L73" s="446"/>
      <c r="M73" s="446"/>
      <c r="N73" s="162"/>
    </row>
    <row r="74" spans="1:14" ht="55.5" customHeight="1">
      <c r="A74" s="123" t="s">
        <v>160</v>
      </c>
      <c r="B74" s="123" t="s">
        <v>161</v>
      </c>
      <c r="C74" s="123" t="s">
        <v>371</v>
      </c>
      <c r="D74" s="204" t="s">
        <v>337</v>
      </c>
      <c r="E74" s="478"/>
      <c r="F74" s="187" t="s">
        <v>190</v>
      </c>
      <c r="G74" s="188" t="s">
        <v>320</v>
      </c>
      <c r="H74" s="476" t="s">
        <v>158</v>
      </c>
      <c r="I74" s="476" t="s">
        <v>419</v>
      </c>
      <c r="J74" s="476" t="s">
        <v>158</v>
      </c>
      <c r="K74" s="476" t="s">
        <v>419</v>
      </c>
      <c r="L74" s="476" t="s">
        <v>158</v>
      </c>
      <c r="M74" s="476" t="s">
        <v>419</v>
      </c>
      <c r="N74" s="162" t="s">
        <v>99</v>
      </c>
    </row>
    <row r="75" spans="1:14" ht="51" customHeight="1">
      <c r="A75" s="123" t="s">
        <v>160</v>
      </c>
      <c r="B75" s="123" t="s">
        <v>161</v>
      </c>
      <c r="C75" s="123" t="s">
        <v>371</v>
      </c>
      <c r="D75" s="204" t="s">
        <v>432</v>
      </c>
      <c r="E75" s="182"/>
      <c r="F75" s="187" t="s">
        <v>191</v>
      </c>
      <c r="G75" s="188" t="s">
        <v>315</v>
      </c>
      <c r="H75" s="476" t="s">
        <v>158</v>
      </c>
      <c r="I75" s="476" t="s">
        <v>504</v>
      </c>
      <c r="J75" s="476" t="s">
        <v>158</v>
      </c>
      <c r="K75" s="476" t="s">
        <v>410</v>
      </c>
      <c r="L75" s="476" t="s">
        <v>158</v>
      </c>
      <c r="M75" s="476" t="s">
        <v>410</v>
      </c>
      <c r="N75" s="162" t="s">
        <v>99</v>
      </c>
    </row>
    <row r="76" spans="1:14" ht="46.5" customHeight="1">
      <c r="A76" s="123" t="s">
        <v>160</v>
      </c>
      <c r="B76" s="123" t="s">
        <v>161</v>
      </c>
      <c r="C76" s="123" t="s">
        <v>371</v>
      </c>
      <c r="D76" s="204" t="s">
        <v>374</v>
      </c>
      <c r="E76" s="182"/>
      <c r="F76" s="187" t="s">
        <v>505</v>
      </c>
      <c r="G76" s="188"/>
      <c r="H76" s="476" t="s">
        <v>506</v>
      </c>
      <c r="I76" s="476" t="s">
        <v>507</v>
      </c>
      <c r="J76" s="476" t="s">
        <v>506</v>
      </c>
      <c r="K76" s="476" t="s">
        <v>473</v>
      </c>
      <c r="L76" s="476" t="s">
        <v>506</v>
      </c>
      <c r="M76" s="476" t="s">
        <v>473</v>
      </c>
      <c r="N76" s="162" t="s">
        <v>99</v>
      </c>
    </row>
    <row r="77" spans="1:14" ht="54.75" customHeight="1">
      <c r="A77" s="123" t="s">
        <v>160</v>
      </c>
      <c r="B77" s="123" t="s">
        <v>161</v>
      </c>
      <c r="C77" s="123" t="s">
        <v>371</v>
      </c>
      <c r="D77" s="123" t="s">
        <v>343</v>
      </c>
      <c r="E77" s="39"/>
      <c r="F77" s="92" t="s">
        <v>321</v>
      </c>
      <c r="G77" s="90" t="s">
        <v>508</v>
      </c>
      <c r="H77" s="91" t="s">
        <v>322</v>
      </c>
      <c r="I77" s="91" t="s">
        <v>448</v>
      </c>
      <c r="J77" s="91" t="s">
        <v>322</v>
      </c>
      <c r="K77" s="91" t="s">
        <v>310</v>
      </c>
      <c r="L77" s="91" t="s">
        <v>322</v>
      </c>
      <c r="M77" s="91" t="s">
        <v>310</v>
      </c>
      <c r="N77" s="139" t="s">
        <v>99</v>
      </c>
    </row>
    <row r="78" spans="1:14" ht="70.5" customHeight="1">
      <c r="A78" s="123" t="s">
        <v>160</v>
      </c>
      <c r="B78" s="123" t="s">
        <v>161</v>
      </c>
      <c r="C78" s="123" t="s">
        <v>371</v>
      </c>
      <c r="D78" s="204" t="s">
        <v>509</v>
      </c>
      <c r="E78" s="182"/>
      <c r="F78" s="187" t="s">
        <v>192</v>
      </c>
      <c r="G78" s="188" t="s">
        <v>318</v>
      </c>
      <c r="H78" s="164" t="s">
        <v>158</v>
      </c>
      <c r="I78" s="164" t="s">
        <v>319</v>
      </c>
      <c r="J78" s="164" t="s">
        <v>158</v>
      </c>
      <c r="K78" s="164" t="s">
        <v>319</v>
      </c>
      <c r="L78" s="164" t="s">
        <v>158</v>
      </c>
      <c r="M78" s="164" t="s">
        <v>319</v>
      </c>
      <c r="N78" s="162" t="s">
        <v>99</v>
      </c>
    </row>
    <row r="79" spans="1:14" ht="67.5" customHeight="1">
      <c r="A79" s="115" t="s">
        <v>160</v>
      </c>
      <c r="B79" s="123" t="s">
        <v>161</v>
      </c>
      <c r="C79" s="123" t="s">
        <v>371</v>
      </c>
      <c r="D79" s="165" t="s">
        <v>511</v>
      </c>
      <c r="E79" s="155"/>
      <c r="F79" s="156" t="s">
        <v>193</v>
      </c>
      <c r="G79" s="157" t="s">
        <v>316</v>
      </c>
      <c r="H79" s="434" t="s">
        <v>306</v>
      </c>
      <c r="I79" s="434" t="s">
        <v>319</v>
      </c>
      <c r="J79" s="434" t="s">
        <v>879</v>
      </c>
      <c r="K79" s="434" t="s">
        <v>319</v>
      </c>
      <c r="L79" s="434" t="s">
        <v>306</v>
      </c>
      <c r="M79" s="434" t="s">
        <v>319</v>
      </c>
      <c r="N79" s="171" t="s">
        <v>99</v>
      </c>
    </row>
    <row r="80" spans="1:14" ht="73.5" customHeight="1">
      <c r="A80" s="165" t="s">
        <v>160</v>
      </c>
      <c r="B80" s="115" t="s">
        <v>161</v>
      </c>
      <c r="C80" s="115" t="s">
        <v>371</v>
      </c>
      <c r="D80" s="165" t="s">
        <v>512</v>
      </c>
      <c r="E80" s="155"/>
      <c r="F80" s="156" t="s">
        <v>513</v>
      </c>
      <c r="G80" s="157" t="s">
        <v>514</v>
      </c>
      <c r="H80" s="434" t="s">
        <v>158</v>
      </c>
      <c r="I80" s="434" t="s">
        <v>515</v>
      </c>
      <c r="J80" s="434" t="s">
        <v>158</v>
      </c>
      <c r="K80" s="434" t="s">
        <v>503</v>
      </c>
      <c r="L80" s="434" t="s">
        <v>158</v>
      </c>
      <c r="M80" s="434" t="s">
        <v>503</v>
      </c>
      <c r="N80" s="171" t="s">
        <v>99</v>
      </c>
    </row>
    <row r="81" spans="1:14" ht="67.5" customHeight="1">
      <c r="A81" s="165" t="s">
        <v>160</v>
      </c>
      <c r="B81" s="165" t="s">
        <v>161</v>
      </c>
      <c r="C81" s="165" t="s">
        <v>371</v>
      </c>
      <c r="D81" s="165" t="s">
        <v>516</v>
      </c>
      <c r="E81" s="155"/>
      <c r="F81" s="156" t="s">
        <v>517</v>
      </c>
      <c r="G81" s="157" t="s">
        <v>317</v>
      </c>
      <c r="H81" s="434" t="s">
        <v>158</v>
      </c>
      <c r="I81" s="434" t="s">
        <v>472</v>
      </c>
      <c r="J81" s="434" t="s">
        <v>158</v>
      </c>
      <c r="K81" s="434" t="s">
        <v>472</v>
      </c>
      <c r="L81" s="434" t="s">
        <v>158</v>
      </c>
      <c r="M81" s="434" t="s">
        <v>472</v>
      </c>
      <c r="N81" s="171" t="s">
        <v>99</v>
      </c>
    </row>
    <row r="82" spans="1:14" ht="69.95" customHeight="1">
      <c r="A82" s="204" t="s">
        <v>160</v>
      </c>
      <c r="B82" s="204" t="s">
        <v>161</v>
      </c>
      <c r="C82" s="204" t="s">
        <v>374</v>
      </c>
      <c r="D82" s="204"/>
      <c r="E82" s="850" t="s">
        <v>82</v>
      </c>
      <c r="F82" s="850"/>
      <c r="G82" s="444" t="s">
        <v>518</v>
      </c>
      <c r="H82" s="164" t="s">
        <v>521</v>
      </c>
      <c r="I82" s="446" t="s">
        <v>520</v>
      </c>
      <c r="J82" s="164" t="s">
        <v>521</v>
      </c>
      <c r="K82" s="446" t="s">
        <v>522</v>
      </c>
      <c r="L82" s="164" t="s">
        <v>519</v>
      </c>
      <c r="M82" s="446" t="s">
        <v>428</v>
      </c>
      <c r="N82" s="162" t="s">
        <v>99</v>
      </c>
    </row>
    <row r="83" spans="1:14" ht="69.95" customHeight="1">
      <c r="A83" s="123" t="s">
        <v>160</v>
      </c>
      <c r="B83" s="123" t="s">
        <v>161</v>
      </c>
      <c r="C83" s="123" t="s">
        <v>374</v>
      </c>
      <c r="D83" s="204" t="s">
        <v>371</v>
      </c>
      <c r="E83" s="182"/>
      <c r="F83" s="187" t="s">
        <v>154</v>
      </c>
      <c r="G83" s="188" t="s">
        <v>325</v>
      </c>
      <c r="H83" s="164">
        <v>70</v>
      </c>
      <c r="I83" s="164" t="s">
        <v>481</v>
      </c>
      <c r="J83" s="164">
        <v>70</v>
      </c>
      <c r="K83" s="164" t="s">
        <v>482</v>
      </c>
      <c r="L83" s="164" t="s">
        <v>324</v>
      </c>
      <c r="M83" s="164" t="s">
        <v>482</v>
      </c>
      <c r="N83" s="162" t="s">
        <v>99</v>
      </c>
    </row>
    <row r="84" spans="1:14" ht="59.25" customHeight="1">
      <c r="A84" s="123" t="s">
        <v>160</v>
      </c>
      <c r="B84" s="123" t="s">
        <v>161</v>
      </c>
      <c r="C84" s="123" t="s">
        <v>374</v>
      </c>
      <c r="D84" s="204" t="s">
        <v>343</v>
      </c>
      <c r="E84" s="182"/>
      <c r="F84" s="187" t="s">
        <v>195</v>
      </c>
      <c r="G84" s="188" t="s">
        <v>323</v>
      </c>
      <c r="H84" s="164">
        <v>70</v>
      </c>
      <c r="I84" s="164" t="s">
        <v>482</v>
      </c>
      <c r="J84" s="164">
        <v>70</v>
      </c>
      <c r="K84" s="164" t="s">
        <v>482</v>
      </c>
      <c r="L84" s="164" t="s">
        <v>324</v>
      </c>
      <c r="M84" s="164" t="s">
        <v>482</v>
      </c>
      <c r="N84" s="162" t="s">
        <v>99</v>
      </c>
    </row>
    <row r="85" spans="1:14" ht="96.75" customHeight="1">
      <c r="A85" s="123" t="s">
        <v>160</v>
      </c>
      <c r="B85" s="123" t="s">
        <v>161</v>
      </c>
      <c r="C85" s="123" t="s">
        <v>161</v>
      </c>
      <c r="D85" s="204"/>
      <c r="E85" s="850" t="s">
        <v>196</v>
      </c>
      <c r="F85" s="850"/>
      <c r="G85" s="177" t="s">
        <v>523</v>
      </c>
      <c r="H85" s="476" t="s">
        <v>525</v>
      </c>
      <c r="I85" s="476" t="s">
        <v>526</v>
      </c>
      <c r="J85" s="476" t="s">
        <v>525</v>
      </c>
      <c r="K85" s="476" t="s">
        <v>527</v>
      </c>
      <c r="L85" s="476" t="s">
        <v>524</v>
      </c>
      <c r="M85" s="476" t="s">
        <v>527</v>
      </c>
      <c r="N85" s="162" t="s">
        <v>99</v>
      </c>
    </row>
    <row r="86" spans="1:14" ht="45.75" customHeight="1">
      <c r="A86" s="123" t="s">
        <v>160</v>
      </c>
      <c r="B86" s="123" t="s">
        <v>161</v>
      </c>
      <c r="C86" s="123" t="s">
        <v>161</v>
      </c>
      <c r="D86" s="123"/>
      <c r="E86" s="182"/>
      <c r="F86" s="187" t="s">
        <v>528</v>
      </c>
      <c r="G86" s="188" t="s">
        <v>529</v>
      </c>
      <c r="H86" s="476" t="s">
        <v>77</v>
      </c>
      <c r="I86" s="476" t="s">
        <v>77</v>
      </c>
      <c r="J86" s="476" t="s">
        <v>77</v>
      </c>
      <c r="K86" s="476" t="s">
        <v>77</v>
      </c>
      <c r="L86" s="476" t="s">
        <v>147</v>
      </c>
      <c r="M86" s="476" t="s">
        <v>490</v>
      </c>
      <c r="N86" s="162" t="s">
        <v>99</v>
      </c>
    </row>
    <row r="87" spans="1:14" ht="53.25" customHeight="1">
      <c r="A87" s="123" t="s">
        <v>160</v>
      </c>
      <c r="B87" s="123" t="s">
        <v>161</v>
      </c>
      <c r="C87" s="123" t="s">
        <v>161</v>
      </c>
      <c r="D87" s="145" t="s">
        <v>374</v>
      </c>
      <c r="E87" s="479"/>
      <c r="F87" s="480" t="s">
        <v>530</v>
      </c>
      <c r="G87" s="481" t="s">
        <v>531</v>
      </c>
      <c r="H87" s="91" t="s">
        <v>308</v>
      </c>
      <c r="I87" s="91" t="s">
        <v>488</v>
      </c>
      <c r="J87" s="91" t="s">
        <v>308</v>
      </c>
      <c r="K87" s="91" t="s">
        <v>532</v>
      </c>
      <c r="L87" s="91" t="s">
        <v>308</v>
      </c>
      <c r="M87" s="91" t="s">
        <v>532</v>
      </c>
      <c r="N87" s="139" t="s">
        <v>99</v>
      </c>
    </row>
    <row r="88" spans="1:14" ht="52.5" customHeight="1">
      <c r="A88" s="115" t="s">
        <v>160</v>
      </c>
      <c r="B88" s="115" t="s">
        <v>161</v>
      </c>
      <c r="C88" s="115" t="s">
        <v>161</v>
      </c>
      <c r="D88" s="115" t="s">
        <v>343</v>
      </c>
      <c r="E88" s="155"/>
      <c r="F88" s="156" t="s">
        <v>70</v>
      </c>
      <c r="G88" s="157" t="s">
        <v>326</v>
      </c>
      <c r="H88" s="474" t="s">
        <v>327</v>
      </c>
      <c r="I88" s="474" t="s">
        <v>494</v>
      </c>
      <c r="J88" s="474" t="s">
        <v>327</v>
      </c>
      <c r="K88" s="474" t="s">
        <v>494</v>
      </c>
      <c r="L88" s="474" t="s">
        <v>327</v>
      </c>
      <c r="M88" s="474" t="s">
        <v>494</v>
      </c>
      <c r="N88" s="171" t="s">
        <v>99</v>
      </c>
    </row>
    <row r="89" spans="1:14" ht="71.25" customHeight="1">
      <c r="A89" s="123" t="s">
        <v>533</v>
      </c>
      <c r="B89" s="123" t="s">
        <v>161</v>
      </c>
      <c r="C89" s="123" t="s">
        <v>161</v>
      </c>
      <c r="D89" s="123" t="s">
        <v>455</v>
      </c>
      <c r="E89" s="39"/>
      <c r="F89" s="92" t="s">
        <v>64</v>
      </c>
      <c r="G89" s="90" t="s">
        <v>329</v>
      </c>
      <c r="H89" s="91" t="s">
        <v>328</v>
      </c>
      <c r="I89" s="91" t="s">
        <v>478</v>
      </c>
      <c r="J89" s="91" t="s">
        <v>328</v>
      </c>
      <c r="K89" s="91" t="s">
        <v>534</v>
      </c>
      <c r="L89" s="91" t="s">
        <v>328</v>
      </c>
      <c r="M89" s="91" t="s">
        <v>534</v>
      </c>
      <c r="N89" s="139" t="s">
        <v>99</v>
      </c>
    </row>
    <row r="90" spans="1:14" ht="90" customHeight="1">
      <c r="A90" s="204" t="s">
        <v>533</v>
      </c>
      <c r="B90" s="204" t="s">
        <v>338</v>
      </c>
      <c r="C90" s="204" t="s">
        <v>338</v>
      </c>
      <c r="D90" s="204"/>
      <c r="E90" s="851" t="s">
        <v>535</v>
      </c>
      <c r="F90" s="852"/>
      <c r="G90" s="482" t="s">
        <v>536</v>
      </c>
      <c r="H90" s="476" t="s">
        <v>537</v>
      </c>
      <c r="I90" s="164" t="s">
        <v>538</v>
      </c>
      <c r="J90" s="476" t="s">
        <v>880</v>
      </c>
      <c r="K90" s="164" t="s">
        <v>881</v>
      </c>
      <c r="L90" s="476" t="s">
        <v>540</v>
      </c>
      <c r="M90" s="164" t="s">
        <v>539</v>
      </c>
      <c r="N90" s="162" t="s">
        <v>99</v>
      </c>
    </row>
    <row r="91" spans="1:14" ht="83.25" customHeight="1">
      <c r="A91" s="204" t="s">
        <v>533</v>
      </c>
      <c r="B91" s="204" t="s">
        <v>338</v>
      </c>
      <c r="C91" s="204" t="s">
        <v>338</v>
      </c>
      <c r="D91" s="165" t="s">
        <v>162</v>
      </c>
      <c r="E91" s="160">
        <v>1</v>
      </c>
      <c r="F91" s="146" t="s">
        <v>541</v>
      </c>
      <c r="G91" s="483" t="s">
        <v>542</v>
      </c>
      <c r="H91" s="474" t="s">
        <v>328</v>
      </c>
      <c r="I91" s="474" t="s">
        <v>420</v>
      </c>
      <c r="J91" s="474" t="s">
        <v>328</v>
      </c>
      <c r="K91" s="474" t="s">
        <v>419</v>
      </c>
      <c r="L91" s="474" t="s">
        <v>328</v>
      </c>
      <c r="M91" s="161" t="s">
        <v>419</v>
      </c>
      <c r="N91" s="171" t="s">
        <v>99</v>
      </c>
    </row>
    <row r="92" spans="1:14" ht="85.5" customHeight="1">
      <c r="A92" s="204" t="s">
        <v>533</v>
      </c>
      <c r="B92" s="204" t="s">
        <v>338</v>
      </c>
      <c r="C92" s="204" t="s">
        <v>338</v>
      </c>
      <c r="D92" s="100" t="s">
        <v>371</v>
      </c>
      <c r="E92" s="467">
        <v>2</v>
      </c>
      <c r="F92" s="146" t="s">
        <v>543</v>
      </c>
      <c r="G92" s="484" t="s">
        <v>544</v>
      </c>
      <c r="H92" s="485" t="s">
        <v>545</v>
      </c>
      <c r="I92" s="485" t="s">
        <v>419</v>
      </c>
      <c r="J92" s="485" t="s">
        <v>545</v>
      </c>
      <c r="K92" s="485" t="s">
        <v>419</v>
      </c>
      <c r="L92" s="485" t="s">
        <v>545</v>
      </c>
      <c r="M92" s="485" t="s">
        <v>419</v>
      </c>
      <c r="N92" s="485" t="s">
        <v>99</v>
      </c>
    </row>
    <row r="93" spans="1:14" ht="87" customHeight="1">
      <c r="A93" s="123" t="s">
        <v>533</v>
      </c>
      <c r="B93" s="204" t="s">
        <v>338</v>
      </c>
      <c r="C93" s="204" t="s">
        <v>338</v>
      </c>
      <c r="D93" s="123" t="s">
        <v>161</v>
      </c>
      <c r="E93" s="177">
        <v>4</v>
      </c>
      <c r="F93" s="189" t="s">
        <v>546</v>
      </c>
      <c r="G93" s="76" t="s">
        <v>547</v>
      </c>
      <c r="H93" s="91" t="s">
        <v>550</v>
      </c>
      <c r="I93" s="91" t="s">
        <v>419</v>
      </c>
      <c r="J93" s="91" t="s">
        <v>551</v>
      </c>
      <c r="K93" s="91" t="s">
        <v>882</v>
      </c>
      <c r="L93" s="91" t="s">
        <v>553</v>
      </c>
      <c r="M93" s="91" t="s">
        <v>552</v>
      </c>
      <c r="N93" s="139" t="s">
        <v>99</v>
      </c>
    </row>
    <row r="94" spans="1:14" ht="72.75" customHeight="1">
      <c r="A94" s="204" t="s">
        <v>533</v>
      </c>
      <c r="B94" s="204" t="s">
        <v>338</v>
      </c>
      <c r="C94" s="204" t="s">
        <v>338</v>
      </c>
      <c r="D94" s="204" t="s">
        <v>455</v>
      </c>
      <c r="E94" s="177">
        <v>5</v>
      </c>
      <c r="F94" s="178" t="s">
        <v>554</v>
      </c>
      <c r="G94" s="486" t="s">
        <v>555</v>
      </c>
      <c r="H94" s="476" t="s">
        <v>556</v>
      </c>
      <c r="I94" s="476" t="s">
        <v>557</v>
      </c>
      <c r="J94" s="476" t="s">
        <v>883</v>
      </c>
      <c r="K94" s="476" t="s">
        <v>420</v>
      </c>
      <c r="L94" s="476" t="s">
        <v>150</v>
      </c>
      <c r="M94" s="476" t="s">
        <v>549</v>
      </c>
      <c r="N94" s="162" t="s">
        <v>99</v>
      </c>
    </row>
    <row r="95" spans="1:14" ht="99" customHeight="1">
      <c r="A95" s="204" t="s">
        <v>533</v>
      </c>
      <c r="B95" s="204" t="s">
        <v>338</v>
      </c>
      <c r="C95" s="204" t="s">
        <v>346</v>
      </c>
      <c r="D95" s="204"/>
      <c r="E95" s="851" t="s">
        <v>558</v>
      </c>
      <c r="F95" s="853"/>
      <c r="G95" s="486" t="s">
        <v>559</v>
      </c>
      <c r="H95" s="476" t="s">
        <v>561</v>
      </c>
      <c r="I95" s="476" t="s">
        <v>562</v>
      </c>
      <c r="J95" s="476" t="s">
        <v>884</v>
      </c>
      <c r="K95" s="476" t="s">
        <v>885</v>
      </c>
      <c r="L95" s="476" t="s">
        <v>560</v>
      </c>
      <c r="M95" s="476" t="s">
        <v>563</v>
      </c>
      <c r="N95" s="162" t="s">
        <v>99</v>
      </c>
    </row>
    <row r="96" spans="1:14" ht="84" customHeight="1">
      <c r="A96" s="123" t="s">
        <v>533</v>
      </c>
      <c r="B96" s="123" t="s">
        <v>338</v>
      </c>
      <c r="C96" s="123" t="s">
        <v>346</v>
      </c>
      <c r="D96" s="123" t="s">
        <v>374</v>
      </c>
      <c r="E96" s="144">
        <v>1</v>
      </c>
      <c r="F96" s="148" t="s">
        <v>564</v>
      </c>
      <c r="G96" s="76" t="s">
        <v>565</v>
      </c>
      <c r="H96" s="91" t="s">
        <v>150</v>
      </c>
      <c r="I96" s="91" t="s">
        <v>522</v>
      </c>
      <c r="J96" s="91" t="s">
        <v>566</v>
      </c>
      <c r="K96" s="91" t="s">
        <v>557</v>
      </c>
      <c r="L96" s="91" t="s">
        <v>550</v>
      </c>
      <c r="M96" s="91" t="s">
        <v>420</v>
      </c>
      <c r="N96" s="139" t="s">
        <v>99</v>
      </c>
    </row>
    <row r="97" spans="1:14" ht="102" customHeight="1">
      <c r="A97" s="165" t="s">
        <v>533</v>
      </c>
      <c r="B97" s="165" t="s">
        <v>338</v>
      </c>
      <c r="C97" s="165" t="s">
        <v>346</v>
      </c>
      <c r="D97" s="165" t="s">
        <v>161</v>
      </c>
      <c r="E97" s="487">
        <v>3</v>
      </c>
      <c r="F97" s="146" t="s">
        <v>165</v>
      </c>
      <c r="G97" s="483" t="s">
        <v>234</v>
      </c>
      <c r="H97" s="474" t="s">
        <v>236</v>
      </c>
      <c r="I97" s="474" t="s">
        <v>446</v>
      </c>
      <c r="J97" s="474" t="s">
        <v>886</v>
      </c>
      <c r="K97" s="474" t="s">
        <v>887</v>
      </c>
      <c r="L97" s="474" t="s">
        <v>138</v>
      </c>
      <c r="M97" s="474" t="s">
        <v>567</v>
      </c>
      <c r="N97" s="171" t="s">
        <v>99</v>
      </c>
    </row>
    <row r="98" spans="1:14" ht="102" customHeight="1">
      <c r="A98" s="123" t="s">
        <v>533</v>
      </c>
      <c r="B98" s="123" t="s">
        <v>338</v>
      </c>
      <c r="C98" s="123" t="s">
        <v>346</v>
      </c>
      <c r="D98" s="123" t="s">
        <v>337</v>
      </c>
      <c r="E98" s="147">
        <v>4</v>
      </c>
      <c r="F98" s="148" t="s">
        <v>568</v>
      </c>
      <c r="G98" s="76" t="s">
        <v>228</v>
      </c>
      <c r="H98" s="91" t="s">
        <v>569</v>
      </c>
      <c r="I98" s="91" t="s">
        <v>570</v>
      </c>
      <c r="J98" s="91" t="s">
        <v>569</v>
      </c>
      <c r="K98" s="91" t="s">
        <v>571</v>
      </c>
      <c r="L98" s="91" t="s">
        <v>569</v>
      </c>
      <c r="M98" s="91" t="s">
        <v>571</v>
      </c>
      <c r="N98" s="139" t="s">
        <v>99</v>
      </c>
    </row>
    <row r="99" spans="1:14" ht="67.5" customHeight="1">
      <c r="A99" s="204" t="s">
        <v>533</v>
      </c>
      <c r="B99" s="204" t="s">
        <v>338</v>
      </c>
      <c r="C99" s="204" t="s">
        <v>362</v>
      </c>
      <c r="D99" s="204"/>
      <c r="E99" s="851" t="s">
        <v>572</v>
      </c>
      <c r="F99" s="853"/>
      <c r="G99" s="486" t="s">
        <v>573</v>
      </c>
      <c r="H99" s="476" t="s">
        <v>574</v>
      </c>
      <c r="I99" s="476" t="s">
        <v>575</v>
      </c>
      <c r="J99" s="476" t="s">
        <v>574</v>
      </c>
      <c r="K99" s="476" t="s">
        <v>888</v>
      </c>
      <c r="L99" s="476" t="s">
        <v>574</v>
      </c>
      <c r="M99" s="476" t="s">
        <v>576</v>
      </c>
      <c r="N99" s="162" t="s">
        <v>99</v>
      </c>
    </row>
    <row r="100" spans="1:14" ht="99" customHeight="1">
      <c r="A100" s="204" t="s">
        <v>533</v>
      </c>
      <c r="B100" s="204" t="s">
        <v>338</v>
      </c>
      <c r="C100" s="204" t="s">
        <v>362</v>
      </c>
      <c r="D100" s="204" t="s">
        <v>162</v>
      </c>
      <c r="E100" s="190">
        <v>1</v>
      </c>
      <c r="F100" s="178" t="s">
        <v>577</v>
      </c>
      <c r="G100" s="486" t="s">
        <v>578</v>
      </c>
      <c r="H100" s="476" t="s">
        <v>566</v>
      </c>
      <c r="I100" s="476" t="s">
        <v>579</v>
      </c>
      <c r="J100" s="476" t="s">
        <v>548</v>
      </c>
      <c r="K100" s="476" t="s">
        <v>420</v>
      </c>
      <c r="L100" s="476" t="s">
        <v>551</v>
      </c>
      <c r="M100" s="476" t="s">
        <v>549</v>
      </c>
      <c r="N100" s="162" t="s">
        <v>99</v>
      </c>
    </row>
    <row r="101" spans="1:14" ht="80.25" customHeight="1">
      <c r="A101" s="165" t="s">
        <v>533</v>
      </c>
      <c r="B101" s="204" t="s">
        <v>338</v>
      </c>
      <c r="C101" s="204" t="s">
        <v>362</v>
      </c>
      <c r="D101" s="165" t="s">
        <v>378</v>
      </c>
      <c r="E101" s="160">
        <v>2</v>
      </c>
      <c r="F101" s="146" t="s">
        <v>580</v>
      </c>
      <c r="G101" s="483" t="s">
        <v>581</v>
      </c>
      <c r="H101" s="474" t="s">
        <v>582</v>
      </c>
      <c r="I101" s="474" t="s">
        <v>410</v>
      </c>
      <c r="J101" s="474" t="s">
        <v>889</v>
      </c>
      <c r="K101" s="474" t="s">
        <v>410</v>
      </c>
      <c r="L101" s="474" t="s">
        <v>574</v>
      </c>
      <c r="M101" s="474" t="s">
        <v>583</v>
      </c>
      <c r="N101" s="171" t="s">
        <v>99</v>
      </c>
    </row>
    <row r="102" spans="1:14" ht="97.5" customHeight="1">
      <c r="A102" s="123" t="s">
        <v>533</v>
      </c>
      <c r="B102" s="204" t="s">
        <v>338</v>
      </c>
      <c r="C102" s="204" t="s">
        <v>362</v>
      </c>
      <c r="D102" s="204" t="s">
        <v>343</v>
      </c>
      <c r="E102" s="190">
        <v>3</v>
      </c>
      <c r="F102" s="178" t="s">
        <v>584</v>
      </c>
      <c r="G102" s="486" t="s">
        <v>230</v>
      </c>
      <c r="H102" s="476" t="s">
        <v>582</v>
      </c>
      <c r="I102" s="476" t="s">
        <v>410</v>
      </c>
      <c r="J102" s="476" t="s">
        <v>889</v>
      </c>
      <c r="K102" s="476" t="s">
        <v>410</v>
      </c>
      <c r="L102" s="476" t="s">
        <v>574</v>
      </c>
      <c r="M102" s="476" t="s">
        <v>583</v>
      </c>
      <c r="N102" s="162" t="s">
        <v>99</v>
      </c>
    </row>
    <row r="103" spans="1:14" ht="83.25" customHeight="1">
      <c r="A103" s="123" t="s">
        <v>533</v>
      </c>
      <c r="B103" s="123" t="s">
        <v>338</v>
      </c>
      <c r="C103" s="123" t="s">
        <v>362</v>
      </c>
      <c r="D103" s="123" t="s">
        <v>432</v>
      </c>
      <c r="E103" s="144">
        <v>4</v>
      </c>
      <c r="F103" s="148" t="s">
        <v>585</v>
      </c>
      <c r="G103" s="76" t="s">
        <v>233</v>
      </c>
      <c r="H103" s="91" t="s">
        <v>582</v>
      </c>
      <c r="I103" s="91" t="s">
        <v>420</v>
      </c>
      <c r="J103" s="91" t="s">
        <v>889</v>
      </c>
      <c r="K103" s="91" t="s">
        <v>420</v>
      </c>
      <c r="L103" s="91" t="s">
        <v>574</v>
      </c>
      <c r="M103" s="91" t="s">
        <v>549</v>
      </c>
      <c r="N103" s="139" t="s">
        <v>99</v>
      </c>
    </row>
    <row r="104" spans="1:14" ht="95.25" customHeight="1">
      <c r="A104" s="204" t="s">
        <v>533</v>
      </c>
      <c r="B104" s="204" t="s">
        <v>338</v>
      </c>
      <c r="C104" s="204" t="s">
        <v>362</v>
      </c>
      <c r="D104" s="204" t="s">
        <v>455</v>
      </c>
      <c r="E104" s="177"/>
      <c r="F104" s="178" t="s">
        <v>586</v>
      </c>
      <c r="G104" s="486" t="s">
        <v>587</v>
      </c>
      <c r="H104" s="476" t="s">
        <v>142</v>
      </c>
      <c r="I104" s="476" t="s">
        <v>588</v>
      </c>
      <c r="J104" s="476" t="s">
        <v>142</v>
      </c>
      <c r="K104" s="476" t="s">
        <v>588</v>
      </c>
      <c r="L104" s="476" t="s">
        <v>142</v>
      </c>
      <c r="M104" s="476" t="s">
        <v>588</v>
      </c>
      <c r="N104" s="162" t="s">
        <v>99</v>
      </c>
    </row>
    <row r="105" spans="1:14" ht="168" customHeight="1">
      <c r="A105" s="165" t="s">
        <v>533</v>
      </c>
      <c r="B105" s="165" t="s">
        <v>338</v>
      </c>
      <c r="C105" s="165" t="s">
        <v>496</v>
      </c>
      <c r="D105" s="165"/>
      <c r="E105" s="854" t="s">
        <v>67</v>
      </c>
      <c r="F105" s="854"/>
      <c r="G105" s="560" t="s">
        <v>589</v>
      </c>
      <c r="H105" s="372" t="s">
        <v>590</v>
      </c>
      <c r="I105" s="372" t="s">
        <v>591</v>
      </c>
      <c r="J105" s="372" t="s">
        <v>890</v>
      </c>
      <c r="K105" s="372" t="s">
        <v>891</v>
      </c>
      <c r="L105" s="372" t="s">
        <v>593</v>
      </c>
      <c r="M105" s="372" t="s">
        <v>592</v>
      </c>
      <c r="N105" s="488" t="s">
        <v>99</v>
      </c>
    </row>
    <row r="106" spans="1:14" ht="132.75" customHeight="1">
      <c r="A106" s="123" t="s">
        <v>533</v>
      </c>
      <c r="B106" s="123" t="s">
        <v>338</v>
      </c>
      <c r="C106" s="123" t="s">
        <v>496</v>
      </c>
      <c r="D106" s="145" t="s">
        <v>162</v>
      </c>
      <c r="E106" s="489">
        <v>1</v>
      </c>
      <c r="F106" s="490" t="s">
        <v>594</v>
      </c>
      <c r="G106" s="491" t="s">
        <v>595</v>
      </c>
      <c r="H106" s="492" t="s">
        <v>596</v>
      </c>
      <c r="I106" s="492" t="s">
        <v>482</v>
      </c>
      <c r="J106" s="492" t="s">
        <v>596</v>
      </c>
      <c r="K106" s="492" t="s">
        <v>484</v>
      </c>
      <c r="L106" s="492" t="s">
        <v>596</v>
      </c>
      <c r="M106" s="492" t="s">
        <v>597</v>
      </c>
      <c r="N106" s="493" t="s">
        <v>99</v>
      </c>
    </row>
    <row r="107" spans="1:14" ht="75">
      <c r="A107" s="494" t="s">
        <v>533</v>
      </c>
      <c r="B107" s="494" t="s">
        <v>338</v>
      </c>
      <c r="C107" s="494" t="s">
        <v>496</v>
      </c>
      <c r="D107" s="495" t="s">
        <v>374</v>
      </c>
      <c r="E107" s="496">
        <v>1</v>
      </c>
      <c r="F107" s="497" t="s">
        <v>598</v>
      </c>
      <c r="G107" s="498" t="s">
        <v>599</v>
      </c>
      <c r="H107" s="499" t="s">
        <v>600</v>
      </c>
      <c r="I107" s="499" t="s">
        <v>601</v>
      </c>
      <c r="J107" s="499" t="s">
        <v>600</v>
      </c>
      <c r="K107" s="499" t="s">
        <v>892</v>
      </c>
      <c r="L107" s="499" t="s">
        <v>600</v>
      </c>
      <c r="M107" s="499" t="s">
        <v>510</v>
      </c>
      <c r="N107" s="499" t="s">
        <v>99</v>
      </c>
    </row>
    <row r="108" spans="1:14" ht="242.25" customHeight="1">
      <c r="A108" s="500" t="s">
        <v>533</v>
      </c>
      <c r="B108" s="500" t="s">
        <v>338</v>
      </c>
      <c r="C108" s="500" t="s">
        <v>496</v>
      </c>
      <c r="D108" s="501" t="s">
        <v>343</v>
      </c>
      <c r="E108" s="489">
        <v>1</v>
      </c>
      <c r="F108" s="490" t="s">
        <v>602</v>
      </c>
      <c r="G108" s="502" t="s">
        <v>227</v>
      </c>
      <c r="H108" s="503" t="s">
        <v>604</v>
      </c>
      <c r="I108" s="503" t="s">
        <v>500</v>
      </c>
      <c r="J108" s="503" t="s">
        <v>605</v>
      </c>
      <c r="K108" s="503" t="s">
        <v>893</v>
      </c>
      <c r="L108" s="503" t="s">
        <v>607</v>
      </c>
      <c r="M108" s="503" t="s">
        <v>606</v>
      </c>
      <c r="N108" s="493" t="s">
        <v>99</v>
      </c>
    </row>
    <row r="109" spans="1:14" ht="156" customHeight="1">
      <c r="A109" s="504" t="s">
        <v>533</v>
      </c>
      <c r="B109" s="504" t="s">
        <v>338</v>
      </c>
      <c r="C109" s="504" t="s">
        <v>496</v>
      </c>
      <c r="D109" s="505" t="s">
        <v>479</v>
      </c>
      <c r="E109" s="149">
        <v>1</v>
      </c>
      <c r="F109" s="506" t="s">
        <v>608</v>
      </c>
      <c r="G109" s="507" t="s">
        <v>609</v>
      </c>
      <c r="H109" s="508" t="s">
        <v>605</v>
      </c>
      <c r="I109" s="508" t="s">
        <v>610</v>
      </c>
      <c r="J109" s="508" t="s">
        <v>894</v>
      </c>
      <c r="K109" s="508" t="s">
        <v>878</v>
      </c>
      <c r="L109" s="508" t="s">
        <v>603</v>
      </c>
      <c r="M109" s="508" t="s">
        <v>611</v>
      </c>
      <c r="N109" s="509" t="s">
        <v>99</v>
      </c>
    </row>
    <row r="110" spans="1:14" ht="103.5" customHeight="1">
      <c r="A110" s="500" t="s">
        <v>533</v>
      </c>
      <c r="B110" s="500" t="s">
        <v>338</v>
      </c>
      <c r="C110" s="500" t="s">
        <v>612</v>
      </c>
      <c r="D110" s="150"/>
      <c r="E110" s="855" t="s">
        <v>198</v>
      </c>
      <c r="F110" s="856"/>
      <c r="G110" s="510" t="s">
        <v>895</v>
      </c>
      <c r="H110" s="511" t="s">
        <v>613</v>
      </c>
      <c r="I110" s="511" t="s">
        <v>610</v>
      </c>
      <c r="J110" s="511" t="s">
        <v>896</v>
      </c>
      <c r="K110" s="511" t="s">
        <v>510</v>
      </c>
      <c r="L110" s="511" t="s">
        <v>614</v>
      </c>
      <c r="M110" s="511" t="s">
        <v>419</v>
      </c>
      <c r="N110" s="512" t="s">
        <v>99</v>
      </c>
    </row>
    <row r="111" spans="1:14" s="520" customFormat="1" ht="85.5" customHeight="1">
      <c r="A111" s="513" t="s">
        <v>533</v>
      </c>
      <c r="B111" s="513" t="s">
        <v>338</v>
      </c>
      <c r="C111" s="513" t="s">
        <v>612</v>
      </c>
      <c r="D111" s="514" t="s">
        <v>378</v>
      </c>
      <c r="E111" s="515">
        <v>1</v>
      </c>
      <c r="F111" s="516" t="s">
        <v>615</v>
      </c>
      <c r="G111" s="517" t="s">
        <v>616</v>
      </c>
      <c r="H111" s="518" t="s">
        <v>613</v>
      </c>
      <c r="I111" s="518" t="s">
        <v>610</v>
      </c>
      <c r="J111" s="518" t="s">
        <v>897</v>
      </c>
      <c r="K111" s="518" t="s">
        <v>510</v>
      </c>
      <c r="L111" s="518" t="s">
        <v>607</v>
      </c>
      <c r="M111" s="518" t="s">
        <v>419</v>
      </c>
      <c r="N111" s="519" t="s">
        <v>99</v>
      </c>
    </row>
    <row r="112" spans="1:14" ht="65.25" customHeight="1">
      <c r="A112" s="521"/>
      <c r="B112" s="521" t="s">
        <v>617</v>
      </c>
      <c r="C112" s="521" t="s">
        <v>618</v>
      </c>
      <c r="D112" s="522" t="s">
        <v>618</v>
      </c>
      <c r="E112" s="848" t="s">
        <v>619</v>
      </c>
      <c r="F112" s="849"/>
      <c r="G112" s="523" t="s">
        <v>620</v>
      </c>
      <c r="H112" s="525">
        <v>0.15</v>
      </c>
      <c r="I112" s="526" t="s">
        <v>448</v>
      </c>
      <c r="J112" s="525">
        <v>0.15</v>
      </c>
      <c r="K112" s="526" t="s">
        <v>448</v>
      </c>
      <c r="L112" s="525">
        <v>0.1</v>
      </c>
      <c r="M112" s="527" t="s">
        <v>310</v>
      </c>
      <c r="N112" s="528" t="s">
        <v>99</v>
      </c>
    </row>
    <row r="113" spans="1:14" ht="72.75" customHeight="1">
      <c r="A113" s="500"/>
      <c r="B113" s="500"/>
      <c r="C113" s="500"/>
      <c r="D113" s="529"/>
      <c r="E113" s="530">
        <v>1</v>
      </c>
      <c r="F113" s="531" t="s">
        <v>621</v>
      </c>
      <c r="G113" s="532" t="s">
        <v>622</v>
      </c>
      <c r="H113" s="533" t="s">
        <v>623</v>
      </c>
      <c r="I113" s="533" t="s">
        <v>420</v>
      </c>
      <c r="J113" s="533" t="s">
        <v>623</v>
      </c>
      <c r="K113" s="533" t="s">
        <v>420</v>
      </c>
      <c r="L113" s="533" t="s">
        <v>623</v>
      </c>
      <c r="M113" s="533" t="s">
        <v>420</v>
      </c>
      <c r="N113" s="534" t="s">
        <v>99</v>
      </c>
    </row>
    <row r="114" spans="1:14" ht="56.25" customHeight="1">
      <c r="A114" s="521"/>
      <c r="B114" s="521"/>
      <c r="C114" s="521"/>
      <c r="D114" s="522"/>
      <c r="E114" s="535">
        <v>2</v>
      </c>
      <c r="F114" s="536" t="s">
        <v>624</v>
      </c>
      <c r="G114" s="523" t="s">
        <v>625</v>
      </c>
      <c r="H114" s="526" t="s">
        <v>623</v>
      </c>
      <c r="I114" s="526" t="s">
        <v>420</v>
      </c>
      <c r="J114" s="526" t="s">
        <v>623</v>
      </c>
      <c r="K114" s="526" t="s">
        <v>420</v>
      </c>
      <c r="L114" s="526" t="s">
        <v>626</v>
      </c>
      <c r="M114" s="526" t="s">
        <v>419</v>
      </c>
      <c r="N114" s="528" t="s">
        <v>99</v>
      </c>
    </row>
    <row r="115" spans="1:14" ht="45" customHeight="1">
      <c r="A115" s="537"/>
      <c r="B115" s="537"/>
      <c r="C115" s="537"/>
      <c r="D115" s="538"/>
      <c r="E115" s="539">
        <v>3</v>
      </c>
      <c r="F115" s="540" t="s">
        <v>898</v>
      </c>
      <c r="G115" s="541" t="s">
        <v>899</v>
      </c>
      <c r="H115" s="542" t="s">
        <v>900</v>
      </c>
      <c r="I115" s="542" t="s">
        <v>446</v>
      </c>
      <c r="J115" s="542" t="s">
        <v>900</v>
      </c>
      <c r="K115" s="542" t="s">
        <v>901</v>
      </c>
      <c r="L115" s="542" t="s">
        <v>900</v>
      </c>
      <c r="M115" s="542" t="s">
        <v>448</v>
      </c>
      <c r="N115" s="543" t="s">
        <v>99</v>
      </c>
    </row>
    <row r="119" spans="1:14">
      <c r="I119" s="12"/>
      <c r="J119" s="12"/>
      <c r="K119" s="358" t="s">
        <v>914</v>
      </c>
      <c r="L119" s="561"/>
      <c r="M119" s="12"/>
    </row>
    <row r="120" spans="1:14">
      <c r="I120" s="12"/>
      <c r="J120" s="12"/>
      <c r="K120" s="24" t="s">
        <v>148</v>
      </c>
      <c r="L120" s="93"/>
      <c r="M120" s="12"/>
    </row>
    <row r="121" spans="1:14" ht="15.75">
      <c r="I121" s="12"/>
      <c r="J121" s="12"/>
      <c r="K121" s="25" t="s">
        <v>99</v>
      </c>
      <c r="L121" s="93"/>
      <c r="M121" s="12"/>
    </row>
    <row r="122" spans="1:14">
      <c r="I122" s="12"/>
      <c r="J122" s="12"/>
      <c r="K122" s="24"/>
      <c r="L122" s="93"/>
      <c r="M122" s="12"/>
    </row>
    <row r="123" spans="1:14">
      <c r="I123" s="12"/>
      <c r="J123" s="12"/>
      <c r="K123" s="24"/>
      <c r="L123" s="93"/>
      <c r="M123" s="12"/>
    </row>
    <row r="124" spans="1:14">
      <c r="I124" s="12"/>
      <c r="J124" s="12"/>
      <c r="K124" s="24"/>
      <c r="L124" s="93"/>
      <c r="M124" s="12"/>
    </row>
    <row r="125" spans="1:14">
      <c r="I125" s="12"/>
      <c r="J125" s="12"/>
      <c r="K125" s="26" t="s">
        <v>740</v>
      </c>
      <c r="L125" s="93"/>
      <c r="M125" s="12"/>
    </row>
    <row r="126" spans="1:14">
      <c r="I126" s="12"/>
      <c r="J126" s="12"/>
      <c r="K126" s="24" t="s">
        <v>759</v>
      </c>
      <c r="L126" s="93"/>
      <c r="M126" s="12"/>
    </row>
  </sheetData>
  <mergeCells count="32">
    <mergeCell ref="A1:N1"/>
    <mergeCell ref="A2:N2"/>
    <mergeCell ref="A3:N3"/>
    <mergeCell ref="A4:N4"/>
    <mergeCell ref="A6:D9"/>
    <mergeCell ref="E6:F9"/>
    <mergeCell ref="G6:G9"/>
    <mergeCell ref="L8:M8"/>
    <mergeCell ref="E10:F10"/>
    <mergeCell ref="E12:F12"/>
    <mergeCell ref="H6:M6"/>
    <mergeCell ref="N6:N9"/>
    <mergeCell ref="H7:M7"/>
    <mergeCell ref="H8:I8"/>
    <mergeCell ref="J8:K8"/>
    <mergeCell ref="E82:F82"/>
    <mergeCell ref="F18:F19"/>
    <mergeCell ref="E25:F25"/>
    <mergeCell ref="E34:F34"/>
    <mergeCell ref="E37:F37"/>
    <mergeCell ref="E40:F40"/>
    <mergeCell ref="E45:F45"/>
    <mergeCell ref="E55:F55"/>
    <mergeCell ref="E57:F57"/>
    <mergeCell ref="E73:F73"/>
    <mergeCell ref="E112:F112"/>
    <mergeCell ref="E85:F85"/>
    <mergeCell ref="E90:F90"/>
    <mergeCell ref="E95:F95"/>
    <mergeCell ref="E99:F99"/>
    <mergeCell ref="E105:F105"/>
    <mergeCell ref="E110:F110"/>
  </mergeCells>
  <pageMargins left="0.7" right="0.7" top="0.75" bottom="0.75" header="0.3" footer="0.3"/>
  <pageSetup scale="7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Evaluasi</vt:lpstr>
      <vt:lpstr>Pencapaian kinerja</vt:lpstr>
      <vt:lpstr>Review</vt:lpstr>
      <vt:lpstr>Rumusan</vt:lpstr>
      <vt:lpstr>Usulan</vt:lpstr>
      <vt:lpstr>Tabel V.1</vt:lpstr>
      <vt:lpstr>Rumusan!Print_Area</vt:lpstr>
      <vt:lpstr>Evaluasi!Print_Titles</vt:lpstr>
      <vt:lpstr>'Pencapaian kinerja'!Print_Titles</vt:lpstr>
      <vt:lpstr>Review!Print_Titles</vt:lpstr>
      <vt:lpstr>Rumusan!Print_Titles</vt:lpstr>
      <vt:lpstr>'Tabel V.1'!Print_Titles</vt:lpstr>
      <vt:lpstr>Usulan!Print_Titles</vt:lpstr>
    </vt:vector>
  </TitlesOfParts>
  <Company>crb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User</cp:lastModifiedBy>
  <cp:lastPrinted>2015-06-30T04:40:46Z</cp:lastPrinted>
  <dcterms:created xsi:type="dcterms:W3CDTF">2012-06-12T13:04:19Z</dcterms:created>
  <dcterms:modified xsi:type="dcterms:W3CDTF">2015-06-30T04:44:31Z</dcterms:modified>
</cp:coreProperties>
</file>